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X:\Pressestelle\Birgit.Wiedmann\Internet\Dez.V\Jugend und Familie\STÄRKE\"/>
    </mc:Choice>
  </mc:AlternateContent>
  <xr:revisionPtr revIDLastSave="0" documentId="8_{01E5B1CD-37BA-41DF-AA46-1ECCA700DE08}" xr6:coauthVersionLast="47" xr6:coauthVersionMax="47" xr10:uidLastSave="{00000000-0000-0000-0000-000000000000}"/>
  <bookViews>
    <workbookView xWindow="-120" yWindow="-120" windowWidth="29040" windowHeight="17520" activeTab="3" xr2:uid="{00000000-000D-0000-FFFF-FFFF00000000}"/>
  </bookViews>
  <sheets>
    <sheet name="Offene Treffs" sheetId="1" r:id="rId1"/>
    <sheet name="Kurse" sheetId="2" r:id="rId2"/>
    <sheet name="Freizeit ohne Ü" sheetId="3" r:id="rId3"/>
    <sheet name="Freizeit mit Ü" sheetId="6" r:id="rId4"/>
    <sheet name="Dropdown" sheetId="4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6" l="1"/>
  <c r="C9" i="6"/>
  <c r="C10" i="6"/>
  <c r="C11" i="6"/>
  <c r="H57" i="6" l="1"/>
  <c r="H38" i="3"/>
  <c r="C19" i="2" l="1"/>
  <c r="H29" i="2"/>
  <c r="H28" i="1"/>
  <c r="C18" i="1"/>
  <c r="G52" i="3" l="1"/>
  <c r="C8" i="2"/>
  <c r="C9" i="2"/>
  <c r="C10" i="2"/>
  <c r="C11" i="2"/>
  <c r="C12" i="2"/>
  <c r="C13" i="2"/>
  <c r="H41" i="6"/>
  <c r="C53" i="6"/>
  <c r="H53" i="6" s="1"/>
  <c r="C50" i="6"/>
  <c r="H50" i="6" s="1"/>
  <c r="C47" i="6"/>
  <c r="H47" i="6" s="1"/>
  <c r="C59" i="6" l="1"/>
  <c r="C63" i="6" s="1"/>
  <c r="C65" i="6" s="1"/>
  <c r="C34" i="3"/>
  <c r="H34" i="3" s="1"/>
  <c r="C31" i="3"/>
  <c r="H31" i="3" s="1"/>
  <c r="H28" i="3"/>
  <c r="C24" i="1"/>
  <c r="H24" i="1" s="1"/>
  <c r="C21" i="1"/>
  <c r="H21" i="1" s="1"/>
  <c r="H18" i="1"/>
  <c r="C25" i="2"/>
  <c r="C22" i="2"/>
  <c r="H41" i="3" l="1"/>
  <c r="H48" i="3" s="1"/>
  <c r="B50" i="3" s="1"/>
  <c r="H30" i="1"/>
  <c r="H37" i="1" s="1"/>
  <c r="D38" i="1" s="1"/>
  <c r="H38" i="1" s="1"/>
  <c r="B52" i="3"/>
  <c r="H35" i="6"/>
  <c r="H29" i="6"/>
  <c r="C13" i="6"/>
  <c r="C12" i="6"/>
  <c r="B13" i="3"/>
  <c r="B12" i="3"/>
  <c r="B11" i="3"/>
  <c r="B10" i="3"/>
  <c r="B9" i="3"/>
  <c r="B8" i="3"/>
  <c r="H25" i="2"/>
  <c r="H22" i="2"/>
  <c r="H19" i="2"/>
  <c r="A13" i="2"/>
  <c r="A13" i="6" s="1"/>
  <c r="A12" i="2"/>
  <c r="A12" i="3" s="1"/>
  <c r="A11" i="2"/>
  <c r="A11" i="6" s="1"/>
  <c r="A10" i="2"/>
  <c r="A10" i="3" s="1"/>
  <c r="A9" i="2"/>
  <c r="A9" i="6" s="1"/>
  <c r="A8" i="2"/>
  <c r="A8" i="3" s="1"/>
  <c r="A7" i="2"/>
  <c r="A7" i="3" s="1"/>
  <c r="H32" i="2" l="1"/>
  <c r="B39" i="2" s="1"/>
  <c r="H42" i="2" s="1"/>
  <c r="A8" i="6"/>
  <c r="A12" i="6"/>
  <c r="A10" i="6"/>
  <c r="A9" i="3"/>
  <c r="A11" i="3"/>
  <c r="A13" i="3"/>
</calcChain>
</file>

<file path=xl/sharedStrings.xml><?xml version="1.0" encoding="utf-8"?>
<sst xmlns="http://schemas.openxmlformats.org/spreadsheetml/2006/main" count="206" uniqueCount="72">
  <si>
    <t>Kostenkalkulation</t>
  </si>
  <si>
    <t>Träger:</t>
  </si>
  <si>
    <t>Straße:</t>
  </si>
  <si>
    <t>Ansprechperson:</t>
  </si>
  <si>
    <t>Telefon:</t>
  </si>
  <si>
    <t>Sachkosten:</t>
  </si>
  <si>
    <t>Honorare:</t>
  </si>
  <si>
    <t>Raummiete:</t>
  </si>
  <si>
    <t>Verpflegungskosten:</t>
  </si>
  <si>
    <t>Material:</t>
  </si>
  <si>
    <t>Werbung:</t>
  </si>
  <si>
    <t>Kinderbetreuung:</t>
  </si>
  <si>
    <t>Summe der geplanten Sachkosten:</t>
  </si>
  <si>
    <t>x</t>
  </si>
  <si>
    <t>Summe:</t>
  </si>
  <si>
    <t>Anzahl der Teilnehmer:</t>
  </si>
  <si>
    <t>max. 500 €</t>
  </si>
  <si>
    <t>(Name und Ort der Einrichtung)</t>
  </si>
  <si>
    <t>Zeitraum in dem die Freizeit stattfindet/stattfand:</t>
  </si>
  <si>
    <t>(Anzahl der Familien)</t>
  </si>
  <si>
    <t>Anzahl der Familien für die eine Erstattung der notwendigen Ausgaben beantragt wird</t>
  </si>
  <si>
    <t>Der Erstattungsbetrag beläuft sich somit auf</t>
  </si>
  <si>
    <t>(Datum vom - bis)</t>
  </si>
  <si>
    <t>(Anzahl zusätzlicher Kinder)</t>
  </si>
  <si>
    <t>Höhe der Ausgaben (maximal 250 € pro zusätzliches Kind)</t>
  </si>
  <si>
    <t>Weitere Erstattungen notwendiger Ausgaben für die
Unterbringung der Dozierenden und Betreuenden</t>
  </si>
  <si>
    <t>(Anzahl dozierender und betreuender Personen)</t>
  </si>
  <si>
    <t>Höhe der Ausgaben (maximal 500 € pro Person)</t>
  </si>
  <si>
    <t>(Anzahl der Haushalte)</t>
  </si>
  <si>
    <t>Weitere Erstattungen der Fahrtkosten</t>
  </si>
  <si>
    <t>Höhe der Ausgaben (maximal 250 € pro Haushalt)</t>
  </si>
  <si>
    <t>SEPA-Daten (Name und IBAN):</t>
  </si>
  <si>
    <t>=</t>
  </si>
  <si>
    <t>Anzahl der Stunden:</t>
  </si>
  <si>
    <t>Postleitzahl Ort:</t>
  </si>
  <si>
    <t>Mittelwert der Fachleistungsstunden für:</t>
  </si>
  <si>
    <t>Stundenlohn:</t>
  </si>
  <si>
    <t>Anzahl zusammenhängender Tage:</t>
  </si>
  <si>
    <t>Honorarakosten:</t>
  </si>
  <si>
    <t>Fahrtkosten:</t>
  </si>
  <si>
    <t>Verpflegung:</t>
  </si>
  <si>
    <t>Eintrittsgelder:</t>
  </si>
  <si>
    <t>Für die Familienbildungsfreizeit in:</t>
  </si>
  <si>
    <t>Anzahl der Übernachtungen:</t>
  </si>
  <si>
    <t>Es können beantragt werden:</t>
  </si>
  <si>
    <t>Davon können 80% beantragt werden.</t>
  </si>
  <si>
    <t>Summe der geplanten Sachkosten + Personalkosten:</t>
  </si>
  <si>
    <r>
      <t xml:space="preserve">Weitere Erstattungen notwendiger Ausgaben für die
Unterbringung von Familien mit mehr als </t>
    </r>
    <r>
      <rPr>
        <b/>
        <sz val="12"/>
        <color theme="1"/>
        <rFont val="Calibri"/>
        <family val="2"/>
        <scheme val="minor"/>
      </rPr>
      <t>zwei</t>
    </r>
    <r>
      <rPr>
        <sz val="12"/>
        <color theme="1"/>
        <rFont val="Calibri"/>
        <family val="2"/>
        <scheme val="minor"/>
      </rPr>
      <t xml:space="preserve"> Kindern sind</t>
    </r>
  </si>
  <si>
    <r>
      <t xml:space="preserve">Erzieher/Jugend- u. Heimerzieher
</t>
    </r>
    <r>
      <rPr>
        <sz val="9"/>
        <color theme="1"/>
        <rFont val="Calibri"/>
        <family val="2"/>
        <scheme val="minor"/>
      </rPr>
      <t>(oder vergleichbarer Bildungsabschluss)</t>
    </r>
  </si>
  <si>
    <r>
      <t xml:space="preserve">Heilerziehungspfleger
</t>
    </r>
    <r>
      <rPr>
        <sz val="9"/>
        <color theme="1"/>
        <rFont val="Calibri"/>
        <family val="2"/>
        <scheme val="minor"/>
      </rPr>
      <t>(oder vergleichbarer Bildungsabschluss)</t>
    </r>
  </si>
  <si>
    <t>Dipl. Psychologe, Bachelor/Master Psychologie</t>
  </si>
  <si>
    <r>
      <t xml:space="preserve">Dipl. Sozialpädagogen,
Bachelor/Master Sozialpädagogik, Dipl. Heilpädagogen,
Bachelor/Master Heilpädagogik 
</t>
    </r>
    <r>
      <rPr>
        <sz val="9"/>
        <color theme="1"/>
        <rFont val="Calibri"/>
        <family val="2"/>
        <scheme val="minor"/>
      </rPr>
      <t>(oder vergleichbarer Bildungsabschluss)</t>
    </r>
  </si>
  <si>
    <r>
      <t xml:space="preserve">Heilpädagoge Fachschule </t>
    </r>
    <r>
      <rPr>
        <sz val="9"/>
        <color theme="1"/>
        <rFont val="Calibri"/>
        <family val="2"/>
        <scheme val="minor"/>
      </rPr>
      <t>(oder vergleichbarer Bildungsabschluss)</t>
    </r>
  </si>
  <si>
    <r>
      <t xml:space="preserve">Logopäde </t>
    </r>
    <r>
      <rPr>
        <sz val="9"/>
        <color theme="1"/>
        <rFont val="Calibri"/>
        <family val="2"/>
        <scheme val="minor"/>
      </rPr>
      <t>(oder vergleichbarer Bildungsabschluss)</t>
    </r>
  </si>
  <si>
    <r>
      <t xml:space="preserve">Lehrer </t>
    </r>
    <r>
      <rPr>
        <sz val="9"/>
        <color theme="1"/>
        <rFont val="Calibri"/>
        <family val="2"/>
        <scheme val="minor"/>
      </rPr>
      <t>(oder vergleichbarer Bildungsabschluss)</t>
    </r>
  </si>
  <si>
    <r>
      <t xml:space="preserve">Arzt </t>
    </r>
    <r>
      <rPr>
        <sz val="9"/>
        <color theme="1"/>
        <rFont val="Calibri"/>
        <family val="2"/>
        <scheme val="minor"/>
      </rPr>
      <t>(Facharzt f. Psychiatrie)</t>
    </r>
  </si>
  <si>
    <r>
      <t xml:space="preserve">Psychotherapeut (Kinder u. Jugendliche), 
Mitarbeiter des Fachdienst (Sozpäd. mit Zusatzqualifikation) 
</t>
    </r>
    <r>
      <rPr>
        <sz val="9"/>
        <color theme="1"/>
        <rFont val="Calibri"/>
        <family val="2"/>
        <scheme val="minor"/>
      </rPr>
      <t>(oder vergleichbarer Bildungsabschluss)</t>
    </r>
  </si>
  <si>
    <t>bitte auswählen</t>
  </si>
  <si>
    <t>Bitte alle blau hinterlegten Felder ausfüllen!</t>
  </si>
  <si>
    <t>Zeitraum in dem die Freizeit stattfindet:</t>
  </si>
  <si>
    <t>Für die Familienbildungsfreizeit:</t>
  </si>
  <si>
    <t>(Name und Ort der Freizeit)</t>
  </si>
  <si>
    <t>Höhe der Ausgaben pro Tag:
(maximal 150 € pro Tag/Familie)</t>
  </si>
  <si>
    <t>Summe</t>
  </si>
  <si>
    <t>Unterkunft und Verpflegung</t>
  </si>
  <si>
    <t>Sonstiges (z.B. Hebamme, Jurist, Künstler) Orientierung am TvöD</t>
  </si>
  <si>
    <t>Kosten für Fachkräfte/Honorarkräfte:</t>
  </si>
  <si>
    <t>Honorarkosten:</t>
  </si>
  <si>
    <t>Hinweis: Nach den Vorgaben des Dokuments vom 21.01.2025 (Abrechnung von Personalkosten bei der Durchführung von Stärke-Angeboten)</t>
  </si>
  <si>
    <t>Sonstiges (bitte benennen):</t>
  </si>
  <si>
    <r>
      <t>Sozialpädagogen</t>
    </r>
    <r>
      <rPr>
        <sz val="9"/>
        <color theme="1"/>
        <rFont val="Calibri"/>
        <family val="2"/>
        <scheme val="minor"/>
      </rPr>
      <t xml:space="preserve"> (oder vergleichbarer Bildungsabschluss)</t>
    </r>
    <r>
      <rPr>
        <sz val="11"/>
        <color theme="1"/>
        <rFont val="Calibri"/>
        <family val="2"/>
        <scheme val="minor"/>
      </rPr>
      <t xml:space="preserve"> mit einer wissenschaftlich anerkannten therapeutischen Zusatzausbildung</t>
    </r>
  </si>
  <si>
    <r>
      <t xml:space="preserve">Ergotherapeuten 
</t>
    </r>
    <r>
      <rPr>
        <sz val="9"/>
        <color theme="1"/>
        <rFont val="Calibri"/>
        <family val="2"/>
        <scheme val="minor"/>
      </rPr>
      <t>(oder vergleichbarer Bildungsabschluss)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</si>
</sst>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8">
    <xf numFmtId="0" fontId="0" fillId="0" borderId="0" xfId="0"/>
    <xf numFmtId="0" fontId="3" fillId="0" borderId="0" xfId="0" applyFont="1"/>
    <xf numFmtId="44" fontId="0" fillId="0" borderId="0" xfId="1" applyFont="1"/>
    <xf numFmtId="0" fontId="0" fillId="0" borderId="2" xfId="0" applyBorder="1"/>
    <xf numFmtId="0" fontId="0" fillId="0" borderId="0" xfId="0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wrapText="1"/>
    </xf>
    <xf numFmtId="44" fontId="0" fillId="0" borderId="0" xfId="1" applyFont="1" applyBorder="1" applyAlignment="1">
      <alignment horizontal="left" vertical="center"/>
    </xf>
    <xf numFmtId="0" fontId="2" fillId="0" borderId="27" xfId="0" applyFont="1" applyBorder="1" applyAlignment="1">
      <alignment vertical="center"/>
    </xf>
    <xf numFmtId="44" fontId="0" fillId="0" borderId="0" xfId="1" applyFont="1" applyBorder="1" applyAlignment="1">
      <alignment horizontal="left"/>
    </xf>
    <xf numFmtId="44" fontId="6" fillId="0" borderId="2" xfId="0" applyNumberFormat="1" applyFont="1" applyBorder="1"/>
    <xf numFmtId="0" fontId="7" fillId="0" borderId="0" xfId="0" applyFont="1"/>
    <xf numFmtId="0" fontId="7" fillId="0" borderId="24" xfId="0" applyFont="1" applyBorder="1"/>
    <xf numFmtId="0" fontId="7" fillId="0" borderId="25" xfId="0" applyFont="1" applyBorder="1"/>
    <xf numFmtId="0" fontId="7" fillId="0" borderId="1" xfId="0" applyFont="1" applyBorder="1"/>
    <xf numFmtId="0" fontId="7" fillId="0" borderId="2" xfId="0" applyFont="1" applyBorder="1"/>
    <xf numFmtId="0" fontId="3" fillId="0" borderId="24" xfId="0" applyFont="1" applyBorder="1" applyAlignment="1">
      <alignment vertical="center"/>
    </xf>
    <xf numFmtId="0" fontId="7" fillId="0" borderId="8" xfId="0" applyFont="1" applyBorder="1"/>
    <xf numFmtId="0" fontId="7" fillId="0" borderId="0" xfId="0" applyFont="1" applyBorder="1"/>
    <xf numFmtId="0" fontId="7" fillId="0" borderId="9" xfId="0" applyFont="1" applyBorder="1"/>
    <xf numFmtId="0" fontId="3" fillId="0" borderId="25" xfId="0" applyFont="1" applyBorder="1"/>
    <xf numFmtId="0" fontId="7" fillId="0" borderId="0" xfId="0" applyFont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applyFont="1" applyBorder="1" applyAlignment="1">
      <alignment horizontal="center"/>
    </xf>
    <xf numFmtId="44" fontId="7" fillId="0" borderId="0" xfId="1" applyFont="1" applyBorder="1" applyAlignment="1">
      <alignment horizontal="left"/>
    </xf>
    <xf numFmtId="0" fontId="7" fillId="0" borderId="14" xfId="0" applyFont="1" applyBorder="1" applyAlignment="1"/>
    <xf numFmtId="0" fontId="7" fillId="0" borderId="7" xfId="0" applyFont="1" applyBorder="1" applyAlignment="1"/>
    <xf numFmtId="0" fontId="7" fillId="0" borderId="6" xfId="0" applyFont="1" applyBorder="1" applyAlignment="1"/>
    <xf numFmtId="0" fontId="10" fillId="2" borderId="21" xfId="0" applyFont="1" applyFill="1" applyBorder="1"/>
    <xf numFmtId="0" fontId="0" fillId="2" borderId="22" xfId="0" applyFill="1" applyBorder="1"/>
    <xf numFmtId="0" fontId="0" fillId="2" borderId="23" xfId="0" applyFill="1" applyBorder="1"/>
    <xf numFmtId="0" fontId="3" fillId="0" borderId="21" xfId="0" applyFont="1" applyBorder="1" applyAlignment="1">
      <alignment vertical="center"/>
    </xf>
    <xf numFmtId="0" fontId="2" fillId="0" borderId="10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7" xfId="0" applyFont="1" applyBorder="1" applyAlignment="1">
      <alignment wrapText="1"/>
    </xf>
    <xf numFmtId="164" fontId="2" fillId="0" borderId="0" xfId="1" applyNumberFormat="1" applyFont="1" applyBorder="1" applyAlignment="1">
      <alignment horizontal="right" vertical="center"/>
    </xf>
    <xf numFmtId="44" fontId="7" fillId="0" borderId="0" xfId="0" applyNumberFormat="1" applyFont="1"/>
    <xf numFmtId="0" fontId="8" fillId="0" borderId="21" xfId="0" applyFont="1" applyBorder="1" applyAlignment="1">
      <alignment vertical="top" wrapText="1"/>
    </xf>
    <xf numFmtId="0" fontId="3" fillId="0" borderId="1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2" xfId="0" applyFont="1" applyBorder="1" applyAlignment="1">
      <alignment wrapText="1"/>
    </xf>
    <xf numFmtId="0" fontId="7" fillId="0" borderId="35" xfId="0" applyFont="1" applyBorder="1" applyAlignment="1">
      <alignment vertical="center" wrapText="1"/>
    </xf>
    <xf numFmtId="0" fontId="7" fillId="0" borderId="22" xfId="0" applyFont="1" applyBorder="1" applyAlignment="1">
      <alignment vertical="top" wrapText="1"/>
    </xf>
    <xf numFmtId="0" fontId="7" fillId="0" borderId="35" xfId="0" applyFont="1" applyBorder="1" applyAlignment="1">
      <alignment vertical="top" wrapText="1"/>
    </xf>
    <xf numFmtId="0" fontId="3" fillId="0" borderId="7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8" fillId="0" borderId="22" xfId="0" applyFont="1" applyBorder="1" applyAlignment="1">
      <alignment vertical="top" wrapText="1"/>
    </xf>
    <xf numFmtId="0" fontId="8" fillId="0" borderId="5" xfId="0" applyFont="1" applyBorder="1" applyAlignment="1">
      <alignment vertical="center"/>
    </xf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vertical="top" wrapText="1"/>
    </xf>
    <xf numFmtId="0" fontId="3" fillId="0" borderId="14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8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1" xfId="0" applyFont="1" applyBorder="1" applyAlignment="1">
      <alignment wrapText="1"/>
    </xf>
    <xf numFmtId="0" fontId="0" fillId="0" borderId="0" xfId="0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0" fillId="0" borderId="19" xfId="0" applyFont="1" applyBorder="1" applyAlignment="1">
      <alignment horizontal="center" vertical="center"/>
    </xf>
    <xf numFmtId="0" fontId="0" fillId="2" borderId="26" xfId="0" applyFont="1" applyFill="1" applyBorder="1" applyAlignment="1" applyProtection="1">
      <alignment horizontal="left" vertical="center"/>
      <protection locked="0"/>
    </xf>
    <xf numFmtId="164" fontId="0" fillId="0" borderId="20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left"/>
    </xf>
    <xf numFmtId="0" fontId="7" fillId="0" borderId="0" xfId="0" applyFont="1" applyFill="1" applyBorder="1" applyAlignment="1"/>
    <xf numFmtId="0" fontId="0" fillId="0" borderId="0" xfId="0" applyAlignment="1">
      <alignment horizontal="center"/>
    </xf>
    <xf numFmtId="0" fontId="3" fillId="0" borderId="39" xfId="0" applyFont="1" applyBorder="1"/>
    <xf numFmtId="0" fontId="3" fillId="0" borderId="40" xfId="0" applyFont="1" applyBorder="1"/>
    <xf numFmtId="0" fontId="7" fillId="0" borderId="40" xfId="0" applyFont="1" applyBorder="1"/>
    <xf numFmtId="44" fontId="3" fillId="0" borderId="40" xfId="0" applyNumberFormat="1" applyFont="1" applyBorder="1" applyAlignment="1"/>
    <xf numFmtId="164" fontId="3" fillId="0" borderId="41" xfId="0" applyNumberFormat="1" applyFont="1" applyBorder="1" applyAlignment="1"/>
    <xf numFmtId="0" fontId="7" fillId="0" borderId="0" xfId="0" applyFont="1" applyAlignment="1">
      <alignment horizontal="left" vertical="center"/>
    </xf>
    <xf numFmtId="0" fontId="3" fillId="0" borderId="21" xfId="0" applyFont="1" applyBorder="1" applyAlignment="1">
      <alignment wrapText="1"/>
    </xf>
    <xf numFmtId="0" fontId="0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0" fillId="0" borderId="20" xfId="0" applyNumberFormat="1" applyFont="1" applyBorder="1" applyAlignment="1" applyProtection="1">
      <alignment horizontal="right" vertical="center"/>
    </xf>
    <xf numFmtId="164" fontId="8" fillId="0" borderId="3" xfId="0" applyNumberFormat="1" applyFont="1" applyBorder="1"/>
    <xf numFmtId="0" fontId="3" fillId="0" borderId="42" xfId="0" applyFont="1" applyBorder="1" applyAlignment="1">
      <alignment wrapText="1"/>
    </xf>
    <xf numFmtId="0" fontId="3" fillId="0" borderId="43" xfId="0" applyFont="1" applyBorder="1" applyAlignment="1">
      <alignment wrapText="1"/>
    </xf>
    <xf numFmtId="0" fontId="7" fillId="0" borderId="17" xfId="0" applyFont="1" applyBorder="1" applyAlignment="1"/>
    <xf numFmtId="0" fontId="7" fillId="0" borderId="32" xfId="0" applyFont="1" applyBorder="1" applyAlignment="1"/>
    <xf numFmtId="0" fontId="7" fillId="0" borderId="18" xfId="0" applyFont="1" applyBorder="1" applyAlignment="1"/>
    <xf numFmtId="164" fontId="7" fillId="2" borderId="12" xfId="1" applyNumberFormat="1" applyFont="1" applyFill="1" applyBorder="1" applyAlignment="1" applyProtection="1"/>
    <xf numFmtId="44" fontId="7" fillId="2" borderId="4" xfId="1" applyFont="1" applyFill="1" applyBorder="1" applyAlignment="1" applyProtection="1">
      <protection locked="0"/>
    </xf>
    <xf numFmtId="44" fontId="7" fillId="2" borderId="19" xfId="1" applyFont="1" applyFill="1" applyBorder="1" applyAlignment="1" applyProtection="1">
      <protection locked="0"/>
    </xf>
    <xf numFmtId="164" fontId="1" fillId="0" borderId="19" xfId="1" applyNumberFormat="1" applyFont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164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Fill="1"/>
    <xf numFmtId="0" fontId="8" fillId="0" borderId="0" xfId="0" applyFont="1" applyBorder="1"/>
    <xf numFmtId="44" fontId="7" fillId="2" borderId="15" xfId="1" applyFont="1" applyFill="1" applyBorder="1" applyAlignment="1" applyProtection="1">
      <protection locked="0"/>
    </xf>
    <xf numFmtId="164" fontId="7" fillId="2" borderId="12" xfId="1" applyNumberFormat="1" applyFont="1" applyFill="1" applyBorder="1" applyAlignment="1"/>
    <xf numFmtId="164" fontId="0" fillId="2" borderId="15" xfId="1" applyNumberFormat="1" applyFont="1" applyFill="1" applyBorder="1" applyAlignment="1" applyProtection="1">
      <alignment vertical="center"/>
      <protection locked="0"/>
    </xf>
    <xf numFmtId="164" fontId="0" fillId="2" borderId="20" xfId="1" applyNumberFormat="1" applyFont="1" applyFill="1" applyBorder="1" applyAlignment="1" applyProtection="1">
      <alignment vertical="center"/>
      <protection locked="0"/>
    </xf>
    <xf numFmtId="164" fontId="2" fillId="0" borderId="13" xfId="0" applyNumberFormat="1" applyFont="1" applyBorder="1" applyAlignment="1">
      <alignment wrapText="1"/>
    </xf>
    <xf numFmtId="164" fontId="0" fillId="0" borderId="20" xfId="1" applyNumberFormat="1" applyFont="1" applyBorder="1" applyAlignment="1" applyProtection="1">
      <alignment horizontal="right" vertical="center"/>
    </xf>
    <xf numFmtId="164" fontId="1" fillId="2" borderId="19" xfId="1" applyNumberFormat="1" applyFont="1" applyFill="1" applyBorder="1" applyAlignment="1" applyProtection="1">
      <alignment horizontal="right" vertical="center"/>
      <protection locked="0"/>
    </xf>
    <xf numFmtId="164" fontId="7" fillId="0" borderId="0" xfId="0" applyNumberFormat="1" applyFont="1"/>
    <xf numFmtId="44" fontId="0" fillId="0" borderId="0" xfId="1" applyFont="1" applyBorder="1" applyAlignment="1">
      <alignment horizontal="right" vertical="center"/>
    </xf>
    <xf numFmtId="0" fontId="0" fillId="0" borderId="4" xfId="0" applyBorder="1" applyAlignment="1">
      <alignment wrapText="1"/>
    </xf>
    <xf numFmtId="44" fontId="0" fillId="0" borderId="4" xfId="1" applyFont="1" applyBorder="1"/>
    <xf numFmtId="44" fontId="0" fillId="0" borderId="46" xfId="1" applyFont="1" applyFill="1" applyBorder="1"/>
    <xf numFmtId="0" fontId="0" fillId="0" borderId="46" xfId="0" applyFill="1" applyBorder="1" applyAlignment="1">
      <alignment wrapText="1"/>
    </xf>
    <xf numFmtId="0" fontId="10" fillId="2" borderId="21" xfId="0" applyFont="1" applyFill="1" applyBorder="1" applyAlignment="1">
      <alignment horizontal="left"/>
    </xf>
    <xf numFmtId="0" fontId="10" fillId="2" borderId="22" xfId="0" applyFont="1" applyFill="1" applyBorder="1" applyAlignment="1">
      <alignment horizontal="left"/>
    </xf>
    <xf numFmtId="0" fontId="10" fillId="2" borderId="23" xfId="0" applyFont="1" applyFill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7" fillId="0" borderId="1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44" fontId="7" fillId="3" borderId="5" xfId="1" applyFont="1" applyFill="1" applyBorder="1" applyAlignment="1" applyProtection="1">
      <alignment horizontal="center"/>
      <protection locked="0"/>
    </xf>
    <xf numFmtId="44" fontId="7" fillId="3" borderId="6" xfId="1" applyFont="1" applyFill="1" applyBorder="1" applyAlignment="1" applyProtection="1">
      <alignment horizontal="center"/>
      <protection locked="0"/>
    </xf>
    <xf numFmtId="44" fontId="7" fillId="3" borderId="7" xfId="1" applyFont="1" applyFill="1" applyBorder="1" applyAlignment="1" applyProtection="1">
      <alignment horizontal="center"/>
      <protection locked="0"/>
    </xf>
    <xf numFmtId="44" fontId="7" fillId="2" borderId="33" xfId="1" applyFont="1" applyFill="1" applyBorder="1" applyAlignment="1" applyProtection="1">
      <alignment horizontal="center"/>
      <protection locked="0"/>
    </xf>
    <xf numFmtId="44" fontId="7" fillId="2" borderId="32" xfId="1" applyFont="1" applyFill="1" applyBorder="1" applyAlignment="1" applyProtection="1">
      <alignment horizontal="center"/>
      <protection locked="0"/>
    </xf>
    <xf numFmtId="44" fontId="7" fillId="2" borderId="18" xfId="1" applyFont="1" applyFill="1" applyBorder="1" applyAlignment="1" applyProtection="1">
      <alignment horizontal="center"/>
      <protection locked="0"/>
    </xf>
    <xf numFmtId="44" fontId="7" fillId="3" borderId="36" xfId="1" applyFont="1" applyFill="1" applyBorder="1" applyAlignment="1" applyProtection="1">
      <alignment horizontal="center"/>
    </xf>
    <xf numFmtId="44" fontId="7" fillId="3" borderId="31" xfId="1" applyFont="1" applyFill="1" applyBorder="1" applyAlignment="1" applyProtection="1">
      <alignment horizontal="center"/>
    </xf>
    <xf numFmtId="44" fontId="7" fillId="3" borderId="11" xfId="1" applyFont="1" applyFill="1" applyBorder="1" applyAlignment="1" applyProtection="1">
      <alignment horizontal="center"/>
    </xf>
    <xf numFmtId="0" fontId="7" fillId="2" borderId="14" xfId="0" applyFont="1" applyFill="1" applyBorder="1" applyAlignment="1" applyProtection="1">
      <protection locked="0"/>
    </xf>
    <xf numFmtId="0" fontId="7" fillId="2" borderId="6" xfId="0" applyFont="1" applyFill="1" applyBorder="1" applyAlignment="1" applyProtection="1">
      <protection locked="0"/>
    </xf>
    <xf numFmtId="0" fontId="7" fillId="2" borderId="16" xfId="0" applyFont="1" applyFill="1" applyBorder="1" applyAlignment="1" applyProtection="1">
      <protection locked="0"/>
    </xf>
    <xf numFmtId="0" fontId="3" fillId="0" borderId="17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7" fillId="2" borderId="26" xfId="0" applyFont="1" applyFill="1" applyBorder="1" applyAlignment="1" applyProtection="1">
      <protection locked="0"/>
    </xf>
    <xf numFmtId="0" fontId="7" fillId="2" borderId="19" xfId="0" applyFont="1" applyFill="1" applyBorder="1" applyAlignment="1" applyProtection="1">
      <protection locked="0"/>
    </xf>
    <xf numFmtId="0" fontId="7" fillId="2" borderId="20" xfId="0" applyFont="1" applyFill="1" applyBorder="1" applyAlignment="1" applyProtection="1">
      <protection locked="0"/>
    </xf>
    <xf numFmtId="0" fontId="7" fillId="2" borderId="24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2" borderId="13" xfId="0" applyFont="1" applyFill="1" applyBorder="1" applyAlignment="1" applyProtection="1">
      <protection locked="0"/>
    </xf>
    <xf numFmtId="0" fontId="7" fillId="2" borderId="37" xfId="0" applyFont="1" applyFill="1" applyBorder="1" applyAlignment="1" applyProtection="1">
      <protection locked="0"/>
    </xf>
    <xf numFmtId="0" fontId="7" fillId="2" borderId="4" xfId="0" applyFont="1" applyFill="1" applyBorder="1" applyAlignment="1" applyProtection="1">
      <protection locked="0"/>
    </xf>
    <xf numFmtId="0" fontId="7" fillId="2" borderId="15" xfId="0" applyFont="1" applyFill="1" applyBorder="1" applyAlignment="1" applyProtection="1">
      <protection locked="0"/>
    </xf>
    <xf numFmtId="0" fontId="7" fillId="2" borderId="38" xfId="0" applyFont="1" applyFill="1" applyBorder="1" applyAlignment="1" applyProtection="1">
      <protection locked="0"/>
    </xf>
    <xf numFmtId="0" fontId="7" fillId="2" borderId="25" xfId="0" applyFont="1" applyFill="1" applyBorder="1" applyAlignment="1" applyProtection="1">
      <protection locked="0"/>
    </xf>
    <xf numFmtId="0" fontId="3" fillId="0" borderId="2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2" borderId="19" xfId="0" applyFont="1" applyFill="1" applyBorder="1" applyAlignment="1" applyProtection="1">
      <alignment horizontal="left" vertical="center"/>
      <protection locked="0"/>
    </xf>
    <xf numFmtId="0" fontId="0" fillId="2" borderId="33" xfId="0" applyFont="1" applyFill="1" applyBorder="1" applyAlignment="1" applyProtection="1">
      <alignment horizontal="left" vertical="center"/>
      <protection locked="0"/>
    </xf>
    <xf numFmtId="0" fontId="3" fillId="0" borderId="11" xfId="0" applyFont="1" applyBorder="1" applyAlignment="1">
      <alignment horizontal="left"/>
    </xf>
    <xf numFmtId="0" fontId="7" fillId="2" borderId="12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3" fillId="0" borderId="7" xfId="0" applyFont="1" applyBorder="1" applyAlignment="1">
      <alignment horizontal="left"/>
    </xf>
    <xf numFmtId="0" fontId="7" fillId="2" borderId="4" xfId="0" applyFont="1" applyFill="1" applyBorder="1" applyAlignment="1" applyProtection="1">
      <alignment horizontal="left"/>
      <protection locked="0"/>
    </xf>
    <xf numFmtId="0" fontId="7" fillId="2" borderId="15" xfId="0" applyFont="1" applyFill="1" applyBorder="1" applyAlignment="1" applyProtection="1">
      <alignment horizontal="left"/>
      <protection locked="0"/>
    </xf>
    <xf numFmtId="164" fontId="3" fillId="0" borderId="4" xfId="0" applyNumberFormat="1" applyFont="1" applyBorder="1" applyAlignment="1">
      <alignment horizontal="right"/>
    </xf>
    <xf numFmtId="44" fontId="3" fillId="0" borderId="4" xfId="0" applyNumberFormat="1" applyFont="1" applyBorder="1" applyAlignment="1">
      <alignment horizontal="right"/>
    </xf>
    <xf numFmtId="44" fontId="3" fillId="0" borderId="15" xfId="0" applyNumberFormat="1" applyFont="1" applyBorder="1" applyAlignment="1">
      <alignment horizontal="right"/>
    </xf>
    <xf numFmtId="0" fontId="7" fillId="2" borderId="5" xfId="0" applyFont="1" applyFill="1" applyBorder="1" applyAlignment="1" applyProtection="1">
      <alignment horizontal="right"/>
      <protection locked="0"/>
    </xf>
    <xf numFmtId="0" fontId="7" fillId="2" borderId="6" xfId="0" applyFont="1" applyFill="1" applyBorder="1" applyAlignment="1" applyProtection="1">
      <alignment horizontal="right"/>
      <protection locked="0"/>
    </xf>
    <xf numFmtId="0" fontId="7" fillId="2" borderId="16" xfId="0" applyFont="1" applyFill="1" applyBorder="1" applyAlignment="1" applyProtection="1">
      <alignment horizontal="right"/>
      <protection locked="0"/>
    </xf>
    <xf numFmtId="0" fontId="3" fillId="0" borderId="18" xfId="0" applyFont="1" applyBorder="1" applyAlignment="1">
      <alignment horizontal="left"/>
    </xf>
    <xf numFmtId="0" fontId="7" fillId="2" borderId="19" xfId="0" applyFont="1" applyFill="1" applyBorder="1" applyAlignment="1" applyProtection="1">
      <alignment horizontal="left"/>
      <protection locked="0"/>
    </xf>
    <xf numFmtId="0" fontId="7" fillId="2" borderId="20" xfId="0" applyFont="1" applyFill="1" applyBorder="1" applyAlignment="1" applyProtection="1">
      <alignment horizontal="left"/>
      <protection locked="0"/>
    </xf>
    <xf numFmtId="0" fontId="0" fillId="0" borderId="36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1" xfId="0" applyBorder="1" applyAlignment="1">
      <alignment horizontal="center"/>
    </xf>
    <xf numFmtId="44" fontId="7" fillId="2" borderId="5" xfId="1" applyFont="1" applyFill="1" applyBorder="1" applyAlignment="1" applyProtection="1">
      <alignment horizontal="left"/>
      <protection locked="0"/>
    </xf>
    <xf numFmtId="44" fontId="7" fillId="2" borderId="6" xfId="1" applyFont="1" applyFill="1" applyBorder="1" applyAlignment="1" applyProtection="1">
      <alignment horizontal="left"/>
      <protection locked="0"/>
    </xf>
    <xf numFmtId="44" fontId="7" fillId="2" borderId="7" xfId="1" applyFont="1" applyFill="1" applyBorder="1" applyAlignment="1" applyProtection="1">
      <alignment horizontal="left"/>
      <protection locked="0"/>
    </xf>
    <xf numFmtId="44" fontId="7" fillId="0" borderId="5" xfId="1" applyFont="1" applyFill="1" applyBorder="1" applyAlignment="1" applyProtection="1">
      <alignment horizontal="center"/>
      <protection locked="0"/>
    </xf>
    <xf numFmtId="44" fontId="7" fillId="0" borderId="6" xfId="1" applyFont="1" applyFill="1" applyBorder="1" applyAlignment="1" applyProtection="1">
      <alignment horizontal="center"/>
      <protection locked="0"/>
    </xf>
    <xf numFmtId="44" fontId="7" fillId="0" borderId="7" xfId="1" applyFont="1" applyFill="1" applyBorder="1" applyAlignment="1" applyProtection="1">
      <alignment horizontal="center"/>
      <protection locked="0"/>
    </xf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7" fillId="2" borderId="21" xfId="1" applyNumberFormat="1" applyFont="1" applyFill="1" applyBorder="1" applyAlignment="1" applyProtection="1">
      <alignment horizontal="right" vertical="center"/>
    </xf>
    <xf numFmtId="164" fontId="7" fillId="2" borderId="22" xfId="1" applyNumberFormat="1" applyFont="1" applyFill="1" applyBorder="1" applyAlignment="1" applyProtection="1">
      <alignment horizontal="right" vertical="center"/>
    </xf>
    <xf numFmtId="164" fontId="7" fillId="2" borderId="23" xfId="1" applyNumberFormat="1" applyFont="1" applyFill="1" applyBorder="1" applyAlignment="1" applyProtection="1">
      <alignment horizontal="right" vertical="center"/>
    </xf>
    <xf numFmtId="44" fontId="3" fillId="0" borderId="28" xfId="1" applyNumberFormat="1" applyFont="1" applyBorder="1" applyAlignment="1">
      <alignment horizontal="right" vertical="center"/>
    </xf>
    <xf numFmtId="44" fontId="3" fillId="0" borderId="22" xfId="1" applyNumberFormat="1" applyFont="1" applyBorder="1" applyAlignment="1">
      <alignment horizontal="right" vertical="center"/>
    </xf>
    <xf numFmtId="44" fontId="3" fillId="0" borderId="23" xfId="1" applyNumberFormat="1" applyFont="1" applyBorder="1" applyAlignment="1">
      <alignment horizontal="right" vertical="center"/>
    </xf>
    <xf numFmtId="44" fontId="0" fillId="0" borderId="8" xfId="1" applyFont="1" applyBorder="1" applyAlignment="1">
      <alignment horizontal="right"/>
    </xf>
    <xf numFmtId="44" fontId="0" fillId="0" borderId="0" xfId="1" applyFont="1" applyAlignment="1">
      <alignment horizontal="right"/>
    </xf>
    <xf numFmtId="164" fontId="0" fillId="0" borderId="10" xfId="1" applyNumberFormat="1" applyFont="1" applyFill="1" applyBorder="1" applyAlignment="1" applyProtection="1">
      <alignment horizontal="center" vertical="center"/>
      <protection locked="0"/>
    </xf>
    <xf numFmtId="164" fontId="0" fillId="0" borderId="31" xfId="1" applyNumberFormat="1" applyFont="1" applyFill="1" applyBorder="1" applyAlignment="1" applyProtection="1">
      <alignment horizontal="center" vertical="center"/>
      <protection locked="0"/>
    </xf>
    <xf numFmtId="164" fontId="0" fillId="2" borderId="17" xfId="1" applyNumberFormat="1" applyFont="1" applyFill="1" applyBorder="1" applyAlignment="1" applyProtection="1">
      <alignment horizontal="center" vertical="center"/>
      <protection locked="0"/>
    </xf>
    <xf numFmtId="164" fontId="0" fillId="2" borderId="32" xfId="1" applyNumberFormat="1" applyFont="1" applyFill="1" applyBorder="1" applyAlignment="1" applyProtection="1">
      <alignment horizontal="center" vertical="center"/>
      <protection locked="0"/>
    </xf>
    <xf numFmtId="164" fontId="0" fillId="2" borderId="18" xfId="1" applyNumberFormat="1" applyFont="1" applyFill="1" applyBorder="1" applyAlignment="1" applyProtection="1">
      <alignment horizontal="center" vertical="center"/>
      <protection locked="0"/>
    </xf>
    <xf numFmtId="164" fontId="0" fillId="0" borderId="14" xfId="1" applyNumberFormat="1" applyFont="1" applyFill="1" applyBorder="1" applyAlignment="1" applyProtection="1">
      <alignment horizontal="center" vertical="center"/>
      <protection locked="0"/>
    </xf>
    <xf numFmtId="164" fontId="0" fillId="0" borderId="6" xfId="1" applyNumberFormat="1" applyFont="1" applyFill="1" applyBorder="1" applyAlignment="1" applyProtection="1">
      <alignment horizontal="center" vertical="center"/>
      <protection locked="0"/>
    </xf>
    <xf numFmtId="164" fontId="0" fillId="0" borderId="7" xfId="1" applyNumberFormat="1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left" vertical="top" wrapText="1"/>
      <protection locked="0"/>
    </xf>
    <xf numFmtId="0" fontId="7" fillId="2" borderId="22" xfId="0" applyFont="1" applyFill="1" applyBorder="1" applyAlignment="1" applyProtection="1">
      <alignment horizontal="left" vertical="top" wrapText="1"/>
      <protection locked="0"/>
    </xf>
    <xf numFmtId="0" fontId="7" fillId="2" borderId="23" xfId="0" applyFont="1" applyFill="1" applyBorder="1" applyAlignment="1" applyProtection="1">
      <alignment horizontal="left" vertical="top" wrapText="1"/>
      <protection locked="0"/>
    </xf>
    <xf numFmtId="0" fontId="7" fillId="2" borderId="21" xfId="0" applyFont="1" applyFill="1" applyBorder="1" applyAlignment="1" applyProtection="1">
      <alignment horizontal="left" vertical="center"/>
      <protection locked="0"/>
    </xf>
    <xf numFmtId="0" fontId="7" fillId="2" borderId="22" xfId="0" applyFont="1" applyFill="1" applyBorder="1" applyAlignment="1" applyProtection="1">
      <alignment horizontal="left" vertical="center"/>
      <protection locked="0"/>
    </xf>
    <xf numFmtId="0" fontId="7" fillId="2" borderId="23" xfId="0" applyFont="1" applyFill="1" applyBorder="1" applyAlignment="1" applyProtection="1">
      <alignment horizontal="left" vertical="center"/>
      <protection locked="0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7" fillId="2" borderId="29" xfId="0" applyFont="1" applyFill="1" applyBorder="1" applyAlignment="1" applyProtection="1">
      <alignment horizontal="right" vertical="center"/>
      <protection locked="0"/>
    </xf>
    <xf numFmtId="0" fontId="7" fillId="2" borderId="30" xfId="0" applyFont="1" applyFill="1" applyBorder="1" applyAlignment="1" applyProtection="1">
      <alignment horizontal="right" vertical="center"/>
      <protection locked="0"/>
    </xf>
    <xf numFmtId="0" fontId="7" fillId="2" borderId="29" xfId="0" applyFont="1" applyFill="1" applyBorder="1" applyAlignment="1" applyProtection="1">
      <alignment horizontal="left" vertical="top" wrapText="1"/>
      <protection locked="0"/>
    </xf>
    <xf numFmtId="0" fontId="7" fillId="2" borderId="30" xfId="0" applyFont="1" applyFill="1" applyBorder="1" applyAlignment="1" applyProtection="1">
      <alignment horizontal="left" vertical="top" wrapText="1"/>
      <protection locked="0"/>
    </xf>
    <xf numFmtId="0" fontId="7" fillId="2" borderId="28" xfId="0" applyFont="1" applyFill="1" applyBorder="1" applyAlignment="1" applyProtection="1">
      <alignment horizontal="left" vertical="center"/>
      <protection locked="0"/>
    </xf>
    <xf numFmtId="0" fontId="7" fillId="2" borderId="28" xfId="0" applyFont="1" applyFill="1" applyBorder="1" applyAlignment="1" applyProtection="1">
      <alignment horizontal="right" vertical="center"/>
      <protection locked="0"/>
    </xf>
    <xf numFmtId="0" fontId="7" fillId="2" borderId="22" xfId="0" applyFont="1" applyFill="1" applyBorder="1" applyAlignment="1" applyProtection="1">
      <alignment horizontal="right" vertical="center"/>
      <protection locked="0"/>
    </xf>
    <xf numFmtId="0" fontId="7" fillId="2" borderId="23" xfId="0" applyFont="1" applyFill="1" applyBorder="1" applyAlignment="1" applyProtection="1">
      <alignment horizontal="right" vertical="center"/>
      <protection locked="0"/>
    </xf>
    <xf numFmtId="44" fontId="7" fillId="2" borderId="28" xfId="1" applyFont="1" applyFill="1" applyBorder="1" applyAlignment="1" applyProtection="1">
      <alignment horizontal="left"/>
      <protection locked="0"/>
    </xf>
    <xf numFmtId="44" fontId="7" fillId="2" borderId="22" xfId="1" applyFont="1" applyFill="1" applyBorder="1" applyAlignment="1" applyProtection="1">
      <alignment horizontal="left"/>
      <protection locked="0"/>
    </xf>
    <xf numFmtId="44" fontId="7" fillId="2" borderId="23" xfId="1" applyFont="1" applyFill="1" applyBorder="1" applyAlignment="1" applyProtection="1">
      <alignment horizontal="left"/>
      <protection locked="0"/>
    </xf>
    <xf numFmtId="44" fontId="8" fillId="0" borderId="5" xfId="1" applyNumberFormat="1" applyFont="1" applyBorder="1" applyAlignment="1">
      <alignment horizontal="right" vertical="center"/>
    </xf>
    <xf numFmtId="44" fontId="8" fillId="0" borderId="6" xfId="1" applyNumberFormat="1" applyFont="1" applyBorder="1" applyAlignment="1">
      <alignment horizontal="right" vertical="center"/>
    </xf>
    <xf numFmtId="44" fontId="8" fillId="0" borderId="7" xfId="1" applyNumberFormat="1" applyFont="1" applyBorder="1" applyAlignment="1">
      <alignment horizontal="right" vertical="center"/>
    </xf>
    <xf numFmtId="44" fontId="7" fillId="2" borderId="44" xfId="1" applyFont="1" applyFill="1" applyBorder="1" applyAlignment="1" applyProtection="1">
      <alignment horizontal="right" vertical="center"/>
      <protection locked="0"/>
    </xf>
    <xf numFmtId="44" fontId="7" fillId="2" borderId="45" xfId="1" applyFont="1" applyFill="1" applyBorder="1" applyAlignment="1" applyProtection="1">
      <alignment horizontal="right" vertical="center"/>
      <protection locked="0"/>
    </xf>
    <xf numFmtId="44" fontId="7" fillId="2" borderId="4" xfId="1" applyFont="1" applyFill="1" applyBorder="1" applyAlignment="1" applyProtection="1">
      <alignment horizontal="right" vertical="center"/>
      <protection locked="0"/>
    </xf>
    <xf numFmtId="44" fontId="7" fillId="2" borderId="15" xfId="1" applyFont="1" applyFill="1" applyBorder="1" applyAlignment="1" applyProtection="1">
      <alignment horizontal="right" vertical="center"/>
      <protection locked="0"/>
    </xf>
    <xf numFmtId="44" fontId="7" fillId="2" borderId="33" xfId="1" applyFont="1" applyFill="1" applyBorder="1" applyAlignment="1" applyProtection="1">
      <alignment horizontal="right" vertical="center"/>
      <protection locked="0"/>
    </xf>
    <xf numFmtId="44" fontId="7" fillId="2" borderId="32" xfId="1" applyFont="1" applyFill="1" applyBorder="1" applyAlignment="1" applyProtection="1">
      <alignment horizontal="right" vertical="center"/>
      <protection locked="0"/>
    </xf>
    <xf numFmtId="44" fontId="7" fillId="2" borderId="34" xfId="1" applyFont="1" applyFill="1" applyBorder="1" applyAlignment="1" applyProtection="1">
      <alignment horizontal="right" vertical="center"/>
      <protection locked="0"/>
    </xf>
    <xf numFmtId="44" fontId="3" fillId="0" borderId="22" xfId="1" applyNumberFormat="1" applyFont="1" applyBorder="1" applyAlignment="1">
      <alignment horizontal="right"/>
    </xf>
    <xf numFmtId="44" fontId="3" fillId="0" borderId="23" xfId="1" applyNumberFormat="1" applyFont="1" applyBorder="1" applyAlignment="1">
      <alignment horizontal="right"/>
    </xf>
    <xf numFmtId="44" fontId="7" fillId="2" borderId="12" xfId="1" applyFont="1" applyFill="1" applyBorder="1" applyAlignment="1" applyProtection="1">
      <alignment horizontal="right" vertical="center"/>
    </xf>
    <xf numFmtId="44" fontId="7" fillId="2" borderId="13" xfId="1" applyFont="1" applyFill="1" applyBorder="1" applyAlignment="1" applyProtection="1">
      <alignment horizontal="right" vertical="center"/>
    </xf>
  </cellXfs>
  <cellStyles count="2">
    <cellStyle name="Standard" xfId="0" builtinId="0"/>
    <cellStyle name="Währung" xfId="1" builtinId="4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860305</xdr:colOff>
      <xdr:row>1</xdr:row>
      <xdr:rowOff>62181</xdr:rowOff>
    </xdr:from>
    <xdr:to>
      <xdr:col>5</xdr:col>
      <xdr:colOff>1502861</xdr:colOff>
      <xdr:row>6</xdr:row>
      <xdr:rowOff>9681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380" y="252681"/>
          <a:ext cx="3033331" cy="9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1</xdr:row>
      <xdr:rowOff>47625</xdr:rowOff>
    </xdr:from>
    <xdr:to>
      <xdr:col>3</xdr:col>
      <xdr:colOff>553072</xdr:colOff>
      <xdr:row>5</xdr:row>
      <xdr:rowOff>185625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307C8BA-1CE9-424D-9B2A-6AEF75CA4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38125"/>
          <a:ext cx="1848472" cy="9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69011</xdr:colOff>
      <xdr:row>1</xdr:row>
      <xdr:rowOff>69010</xdr:rowOff>
    </xdr:from>
    <xdr:to>
      <xdr:col>4</xdr:col>
      <xdr:colOff>792519</xdr:colOff>
      <xdr:row>6</xdr:row>
      <xdr:rowOff>16510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1786" y="259510"/>
          <a:ext cx="3114283" cy="9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2145461</xdr:colOff>
      <xdr:row>1</xdr:row>
      <xdr:rowOff>78535</xdr:rowOff>
    </xdr:from>
    <xdr:to>
      <xdr:col>2</xdr:col>
      <xdr:colOff>841158</xdr:colOff>
      <xdr:row>6</xdr:row>
      <xdr:rowOff>26035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CB9493B-7FE0-444B-BF7E-EB846FF2F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5461" y="269035"/>
          <a:ext cx="1848472" cy="9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2946820</xdr:colOff>
      <xdr:row>1</xdr:row>
      <xdr:rowOff>108907</xdr:rowOff>
    </xdr:from>
    <xdr:to>
      <xdr:col>4</xdr:col>
      <xdr:colOff>257715</xdr:colOff>
      <xdr:row>6</xdr:row>
      <xdr:rowOff>56407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6820" y="299407"/>
          <a:ext cx="3216395" cy="9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1937170</xdr:colOff>
      <xdr:row>1</xdr:row>
      <xdr:rowOff>89857</xdr:rowOff>
    </xdr:from>
    <xdr:to>
      <xdr:col>1</xdr:col>
      <xdr:colOff>356642</xdr:colOff>
      <xdr:row>6</xdr:row>
      <xdr:rowOff>37357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DAA61DA-9AE5-4100-9BFA-4ECFA2FE9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7170" y="280357"/>
          <a:ext cx="1848472" cy="90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301744</xdr:colOff>
      <xdr:row>1</xdr:row>
      <xdr:rowOff>37199</xdr:rowOff>
    </xdr:from>
    <xdr:to>
      <xdr:col>5</xdr:col>
      <xdr:colOff>64503</xdr:colOff>
      <xdr:row>5</xdr:row>
      <xdr:rowOff>175199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3119" y="227699"/>
          <a:ext cx="2829809" cy="9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2543175</xdr:colOff>
      <xdr:row>1</xdr:row>
      <xdr:rowOff>28574</xdr:rowOff>
    </xdr:from>
    <xdr:to>
      <xdr:col>2</xdr:col>
      <xdr:colOff>572122</xdr:colOff>
      <xdr:row>5</xdr:row>
      <xdr:rowOff>166574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93C89FC-D085-0631-5F29-6DC543469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219074"/>
          <a:ext cx="1848472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H41"/>
  <sheetViews>
    <sheetView showGridLines="0" zoomScaleNormal="100" workbookViewId="0">
      <selection activeCell="V16" sqref="V16"/>
    </sheetView>
  </sheetViews>
  <sheetFormatPr baseColWidth="10" defaultRowHeight="15" x14ac:dyDescent="0.25"/>
  <cols>
    <col min="1" max="1" width="10.42578125" customWidth="1"/>
    <col min="2" max="2" width="10" customWidth="1"/>
    <col min="3" max="3" width="16.7109375" customWidth="1"/>
    <col min="4" max="4" width="8.5703125" customWidth="1"/>
    <col min="5" max="5" width="10.5703125" bestFit="1" customWidth="1"/>
    <col min="6" max="6" width="35.7109375" customWidth="1"/>
    <col min="7" max="7" width="3.28515625" customWidth="1"/>
    <col min="8" max="8" width="19.85546875" customWidth="1"/>
  </cols>
  <sheetData>
    <row r="7" spans="1:8" ht="40.700000000000003" customHeight="1" thickBot="1" x14ac:dyDescent="0.3">
      <c r="A7" s="7" t="s">
        <v>0</v>
      </c>
      <c r="B7" s="7"/>
      <c r="C7" s="7"/>
    </row>
    <row r="8" spans="1:8" s="14" customFormat="1" ht="21.2" customHeight="1" x14ac:dyDescent="0.25">
      <c r="A8" s="143" t="s">
        <v>1</v>
      </c>
      <c r="B8" s="144"/>
      <c r="C8" s="144"/>
      <c r="D8" s="150"/>
      <c r="E8" s="151"/>
      <c r="F8" s="151"/>
      <c r="G8" s="151"/>
      <c r="H8" s="152"/>
    </row>
    <row r="9" spans="1:8" s="14" customFormat="1" ht="21.2" customHeight="1" x14ac:dyDescent="0.25">
      <c r="A9" s="145" t="s">
        <v>2</v>
      </c>
      <c r="B9" s="146"/>
      <c r="C9" s="146"/>
      <c r="D9" s="153"/>
      <c r="E9" s="154"/>
      <c r="F9" s="154"/>
      <c r="G9" s="154"/>
      <c r="H9" s="155"/>
    </row>
    <row r="10" spans="1:8" s="14" customFormat="1" ht="21.2" customHeight="1" x14ac:dyDescent="0.25">
      <c r="A10" s="145" t="s">
        <v>34</v>
      </c>
      <c r="B10" s="146"/>
      <c r="C10" s="146"/>
      <c r="D10" s="138"/>
      <c r="E10" s="139"/>
      <c r="F10" s="139"/>
      <c r="G10" s="139"/>
      <c r="H10" s="140"/>
    </row>
    <row r="11" spans="1:8" s="14" customFormat="1" ht="21.2" customHeight="1" x14ac:dyDescent="0.25">
      <c r="A11" s="145" t="s">
        <v>31</v>
      </c>
      <c r="B11" s="146"/>
      <c r="C11" s="146"/>
      <c r="D11" s="156"/>
      <c r="E11" s="154"/>
      <c r="F11" s="154"/>
      <c r="G11" s="154"/>
      <c r="H11" s="155"/>
    </row>
    <row r="12" spans="1:8" s="14" customFormat="1" ht="21.2" customHeight="1" x14ac:dyDescent="0.25">
      <c r="A12" s="145" t="s">
        <v>3</v>
      </c>
      <c r="B12" s="146"/>
      <c r="C12" s="146"/>
      <c r="D12" s="157"/>
      <c r="E12" s="154"/>
      <c r="F12" s="154"/>
      <c r="G12" s="154"/>
      <c r="H12" s="155"/>
    </row>
    <row r="13" spans="1:8" s="14" customFormat="1" ht="21.2" customHeight="1" thickBot="1" x14ac:dyDescent="0.3">
      <c r="A13" s="141" t="s">
        <v>4</v>
      </c>
      <c r="B13" s="142"/>
      <c r="C13" s="142"/>
      <c r="D13" s="147"/>
      <c r="E13" s="148"/>
      <c r="F13" s="148"/>
      <c r="G13" s="148"/>
      <c r="H13" s="149"/>
    </row>
    <row r="14" spans="1:8" s="14" customFormat="1" ht="21.2" customHeight="1" x14ac:dyDescent="0.25">
      <c r="A14" s="76"/>
      <c r="B14" s="76"/>
      <c r="C14" s="76"/>
      <c r="D14" s="77"/>
      <c r="E14" s="77"/>
      <c r="F14" s="77"/>
      <c r="G14" s="77"/>
      <c r="H14" s="77"/>
    </row>
    <row r="15" spans="1:8" ht="24.75" customHeight="1" x14ac:dyDescent="0.25">
      <c r="A15" s="8" t="s">
        <v>66</v>
      </c>
      <c r="B15" s="8"/>
      <c r="C15" s="5"/>
      <c r="E15" s="5"/>
    </row>
    <row r="16" spans="1:8" ht="24" thickBot="1" x14ac:dyDescent="0.3">
      <c r="A16" s="68" t="s">
        <v>68</v>
      </c>
      <c r="B16" s="8"/>
      <c r="C16" s="5"/>
      <c r="E16" s="5"/>
    </row>
    <row r="17" spans="1:8" ht="21.2" customHeight="1" x14ac:dyDescent="0.25">
      <c r="A17" s="158" t="s">
        <v>33</v>
      </c>
      <c r="B17" s="159"/>
      <c r="C17" s="69" t="s">
        <v>36</v>
      </c>
      <c r="D17" s="69" t="s">
        <v>35</v>
      </c>
      <c r="E17" s="69"/>
      <c r="F17" s="72"/>
      <c r="G17" s="45"/>
      <c r="H17" s="70" t="s">
        <v>14</v>
      </c>
    </row>
    <row r="18" spans="1:8" ht="21.2" customHeight="1" thickBot="1" x14ac:dyDescent="0.3">
      <c r="A18" s="74"/>
      <c r="B18" s="73" t="s">
        <v>13</v>
      </c>
      <c r="C18" s="98">
        <f>IF(A18="",0,VLOOKUP(D18,Dropdown!$A$1:$B$12,2,0))</f>
        <v>0</v>
      </c>
      <c r="D18" s="160" t="s">
        <v>57</v>
      </c>
      <c r="E18" s="160"/>
      <c r="F18" s="161"/>
      <c r="G18" s="71" t="s">
        <v>32</v>
      </c>
      <c r="H18" s="88">
        <f>A18*C18</f>
        <v>0</v>
      </c>
    </row>
    <row r="19" spans="1:8" ht="15.75" thickBot="1" x14ac:dyDescent="0.3"/>
    <row r="20" spans="1:8" ht="21.2" customHeight="1" x14ac:dyDescent="0.25">
      <c r="A20" s="158" t="s">
        <v>33</v>
      </c>
      <c r="B20" s="159"/>
      <c r="C20" s="69" t="s">
        <v>36</v>
      </c>
      <c r="D20" s="69" t="s">
        <v>35</v>
      </c>
      <c r="E20" s="69"/>
      <c r="F20" s="72"/>
      <c r="G20" s="45"/>
      <c r="H20" s="70" t="s">
        <v>14</v>
      </c>
    </row>
    <row r="21" spans="1:8" ht="21.2" customHeight="1" thickBot="1" x14ac:dyDescent="0.3">
      <c r="A21" s="74"/>
      <c r="B21" s="73" t="s">
        <v>13</v>
      </c>
      <c r="C21" s="98">
        <f>IF(A21="",0,VLOOKUP(D21,Dropdown!$A$1:$B$12,2,0))</f>
        <v>0</v>
      </c>
      <c r="D21" s="160" t="s">
        <v>57</v>
      </c>
      <c r="E21" s="160"/>
      <c r="F21" s="161"/>
      <c r="G21" s="71" t="s">
        <v>32</v>
      </c>
      <c r="H21" s="88">
        <f>A21*C21</f>
        <v>0</v>
      </c>
    </row>
    <row r="22" spans="1:8" ht="15.75" thickBot="1" x14ac:dyDescent="0.3"/>
    <row r="23" spans="1:8" ht="21.2" customHeight="1" x14ac:dyDescent="0.25">
      <c r="A23" s="158" t="s">
        <v>33</v>
      </c>
      <c r="B23" s="159"/>
      <c r="C23" s="69" t="s">
        <v>36</v>
      </c>
      <c r="D23" s="69" t="s">
        <v>35</v>
      </c>
      <c r="E23" s="69"/>
      <c r="F23" s="72"/>
      <c r="G23" s="45"/>
      <c r="H23" s="70" t="s">
        <v>14</v>
      </c>
    </row>
    <row r="24" spans="1:8" ht="21.2" customHeight="1" thickBot="1" x14ac:dyDescent="0.3">
      <c r="A24" s="74"/>
      <c r="B24" s="73" t="s">
        <v>13</v>
      </c>
      <c r="C24" s="98">
        <f>IF(A24="",0,VLOOKUP(D24,Dropdown!$A$1:$B$12,2,0))</f>
        <v>0</v>
      </c>
      <c r="D24" s="160" t="s">
        <v>57</v>
      </c>
      <c r="E24" s="160"/>
      <c r="F24" s="161"/>
      <c r="G24" s="71" t="s">
        <v>32</v>
      </c>
      <c r="H24" s="88">
        <f>A24*C24</f>
        <v>0</v>
      </c>
    </row>
    <row r="25" spans="1:8" s="104" customFormat="1" ht="21.2" customHeight="1" x14ac:dyDescent="0.25">
      <c r="A25" s="99"/>
      <c r="B25" s="100"/>
      <c r="C25" s="101"/>
      <c r="D25" s="99"/>
      <c r="E25" s="99"/>
      <c r="F25" s="99"/>
      <c r="G25" s="102"/>
      <c r="H25" s="103"/>
    </row>
    <row r="26" spans="1:8" ht="17.100000000000001" customHeight="1" thickBot="1" x14ac:dyDescent="0.35">
      <c r="A26" s="105" t="s">
        <v>65</v>
      </c>
      <c r="B26" s="5"/>
      <c r="C26" s="5"/>
      <c r="D26" s="6"/>
      <c r="E26" s="6"/>
      <c r="F26" s="6"/>
      <c r="G26" s="6"/>
      <c r="H26" s="6"/>
    </row>
    <row r="27" spans="1:8" ht="21.2" customHeight="1" x14ac:dyDescent="0.25">
      <c r="A27" s="158" t="s">
        <v>33</v>
      </c>
      <c r="B27" s="159"/>
      <c r="C27" s="69" t="s">
        <v>36</v>
      </c>
      <c r="D27" s="69" t="s">
        <v>35</v>
      </c>
      <c r="E27" s="69"/>
      <c r="F27" s="72"/>
      <c r="G27" s="45"/>
      <c r="H27" s="70" t="s">
        <v>14</v>
      </c>
    </row>
    <row r="28" spans="1:8" ht="21.2" customHeight="1" thickBot="1" x14ac:dyDescent="0.3">
      <c r="A28" s="74"/>
      <c r="B28" s="73" t="s">
        <v>13</v>
      </c>
      <c r="C28" s="112">
        <v>0</v>
      </c>
      <c r="D28" s="160"/>
      <c r="E28" s="160"/>
      <c r="F28" s="161"/>
      <c r="G28" s="71" t="s">
        <v>32</v>
      </c>
      <c r="H28" s="88">
        <f>A28*C28</f>
        <v>0</v>
      </c>
    </row>
    <row r="29" spans="1:8" ht="32.65" customHeight="1" thickBot="1" x14ac:dyDescent="0.3">
      <c r="A29" s="8" t="s">
        <v>5</v>
      </c>
      <c r="B29" s="8"/>
    </row>
    <row r="30" spans="1:8" s="14" customFormat="1" ht="21.2" customHeight="1" x14ac:dyDescent="0.25">
      <c r="A30" s="126" t="s">
        <v>6</v>
      </c>
      <c r="B30" s="127"/>
      <c r="C30" s="128"/>
      <c r="D30" s="135"/>
      <c r="E30" s="136"/>
      <c r="F30" s="136"/>
      <c r="G30" s="137"/>
      <c r="H30" s="95">
        <f>SUM(H18,H21,H24,H28)</f>
        <v>0</v>
      </c>
    </row>
    <row r="31" spans="1:8" s="14" customFormat="1" ht="21.2" customHeight="1" x14ac:dyDescent="0.25">
      <c r="A31" s="32" t="s">
        <v>11</v>
      </c>
      <c r="B31" s="34"/>
      <c r="C31" s="33"/>
      <c r="D31" s="129"/>
      <c r="E31" s="130"/>
      <c r="F31" s="130"/>
      <c r="G31" s="131"/>
      <c r="H31" s="96"/>
    </row>
    <row r="32" spans="1:8" s="14" customFormat="1" ht="21.2" customHeight="1" x14ac:dyDescent="0.25">
      <c r="A32" s="123" t="s">
        <v>7</v>
      </c>
      <c r="B32" s="124"/>
      <c r="C32" s="125"/>
      <c r="D32" s="129"/>
      <c r="E32" s="130"/>
      <c r="F32" s="130"/>
      <c r="G32" s="131"/>
      <c r="H32" s="96"/>
    </row>
    <row r="33" spans="1:8" s="14" customFormat="1" ht="21.2" customHeight="1" x14ac:dyDescent="0.25">
      <c r="A33" s="123" t="s">
        <v>8</v>
      </c>
      <c r="B33" s="124"/>
      <c r="C33" s="125"/>
      <c r="D33" s="129"/>
      <c r="E33" s="130"/>
      <c r="F33" s="130"/>
      <c r="G33" s="131"/>
      <c r="H33" s="96"/>
    </row>
    <row r="34" spans="1:8" s="14" customFormat="1" ht="21.2" customHeight="1" x14ac:dyDescent="0.25">
      <c r="A34" s="123" t="s">
        <v>9</v>
      </c>
      <c r="B34" s="124"/>
      <c r="C34" s="125"/>
      <c r="D34" s="129"/>
      <c r="E34" s="130"/>
      <c r="F34" s="130"/>
      <c r="G34" s="131"/>
      <c r="H34" s="96"/>
    </row>
    <row r="35" spans="1:8" s="14" customFormat="1" ht="21.2" customHeight="1" x14ac:dyDescent="0.25">
      <c r="A35" s="123" t="s">
        <v>10</v>
      </c>
      <c r="B35" s="124"/>
      <c r="C35" s="125"/>
      <c r="D35" s="129"/>
      <c r="E35" s="130"/>
      <c r="F35" s="130"/>
      <c r="G35" s="131"/>
      <c r="H35" s="96"/>
    </row>
    <row r="36" spans="1:8" s="14" customFormat="1" ht="21" customHeight="1" thickBot="1" x14ac:dyDescent="0.3">
      <c r="A36" s="92" t="s">
        <v>69</v>
      </c>
      <c r="B36" s="93"/>
      <c r="C36" s="94"/>
      <c r="D36" s="132"/>
      <c r="E36" s="133"/>
      <c r="F36" s="133"/>
      <c r="G36" s="134"/>
      <c r="H36" s="97"/>
    </row>
    <row r="37" spans="1:8" s="14" customFormat="1" ht="21.2" customHeight="1" x14ac:dyDescent="0.25">
      <c r="A37" s="79" t="s">
        <v>46</v>
      </c>
      <c r="B37" s="80"/>
      <c r="C37" s="81"/>
      <c r="D37" s="82"/>
      <c r="E37" s="82"/>
      <c r="F37" s="82"/>
      <c r="G37" s="82"/>
      <c r="H37" s="83">
        <f>SUM(H30:H36)</f>
        <v>0</v>
      </c>
    </row>
    <row r="38" spans="1:8" s="14" customFormat="1" ht="21.2" customHeight="1" thickBot="1" x14ac:dyDescent="0.35">
      <c r="A38" s="17" t="s">
        <v>45</v>
      </c>
      <c r="B38" s="18"/>
      <c r="C38" s="18"/>
      <c r="D38" s="13">
        <f>H37*0.8</f>
        <v>0</v>
      </c>
      <c r="E38" s="18"/>
      <c r="F38" s="122" t="s">
        <v>44</v>
      </c>
      <c r="G38" s="122"/>
      <c r="H38" s="89">
        <f>D38</f>
        <v>0</v>
      </c>
    </row>
    <row r="40" spans="1:8" ht="15.75" thickBot="1" x14ac:dyDescent="0.3"/>
    <row r="41" spans="1:8" ht="19.5" thickBot="1" x14ac:dyDescent="0.35">
      <c r="A41" s="119" t="s">
        <v>58</v>
      </c>
      <c r="B41" s="120"/>
      <c r="C41" s="120"/>
      <c r="D41" s="120"/>
      <c r="E41" s="120"/>
      <c r="F41" s="120"/>
      <c r="G41" s="120"/>
      <c r="H41" s="121"/>
    </row>
  </sheetData>
  <sheetProtection sheet="1" objects="1" scenarios="1"/>
  <mergeCells count="34">
    <mergeCell ref="A27:B27"/>
    <mergeCell ref="D28:F28"/>
    <mergeCell ref="D24:F24"/>
    <mergeCell ref="A17:B17"/>
    <mergeCell ref="D18:F18"/>
    <mergeCell ref="A20:B20"/>
    <mergeCell ref="D21:F21"/>
    <mergeCell ref="A23:B23"/>
    <mergeCell ref="D10:H10"/>
    <mergeCell ref="A13:C13"/>
    <mergeCell ref="A8:C8"/>
    <mergeCell ref="A9:C9"/>
    <mergeCell ref="A10:C10"/>
    <mergeCell ref="A11:C11"/>
    <mergeCell ref="A12:C12"/>
    <mergeCell ref="D13:H13"/>
    <mergeCell ref="D8:H8"/>
    <mergeCell ref="D9:H9"/>
    <mergeCell ref="D11:H11"/>
    <mergeCell ref="D12:H12"/>
    <mergeCell ref="A41:H41"/>
    <mergeCell ref="F38:G38"/>
    <mergeCell ref="A35:C35"/>
    <mergeCell ref="A30:C30"/>
    <mergeCell ref="A32:C32"/>
    <mergeCell ref="A33:C33"/>
    <mergeCell ref="A34:C34"/>
    <mergeCell ref="D35:G35"/>
    <mergeCell ref="D36:G36"/>
    <mergeCell ref="D30:G30"/>
    <mergeCell ref="D31:G31"/>
    <mergeCell ref="D32:G32"/>
    <mergeCell ref="D33:G33"/>
    <mergeCell ref="D34:G34"/>
  </mergeCells>
  <dataValidations count="5">
    <dataValidation allowBlank="1" showInputMessage="1" showErrorMessage="1" promptTitle="Stundenlohn" prompt="bei Sonstiges bitte hier Stundenlohn eintragen" sqref="C28" xr:uid="{00000000-0002-0000-0000-000000000000}"/>
    <dataValidation allowBlank="1" showInputMessage="1" showErrorMessage="1" promptTitle="Wichtig:" prompt="Angestelltes Personal (nur zusätzliche Stellenanteile)" sqref="A18 A21 A24:A25 A28" xr:uid="{00000000-0002-0000-0000-000001000000}"/>
    <dataValidation allowBlank="1" showErrorMessage="1" promptTitle="Bitte benennen!" prompt="Bitte benennen!" sqref="B36:C36" xr:uid="{00000000-0002-0000-0000-000002000000}"/>
    <dataValidation allowBlank="1" showErrorMessage="1" promptTitle="Stundenlohn" prompt="bei Sonstiges bitte hier Stundenlohn eintragen" sqref="C24:C25 C21 C18" xr:uid="{00000000-0002-0000-0000-000003000000}"/>
    <dataValidation allowBlank="1" showInputMessage="1" showErrorMessage="1" promptTitle="Bitte eintragen!" prompt="Hier können Sie die Qualifikation eintragen." sqref="D28:F28" xr:uid="{00000000-0002-0000-0000-000004000000}"/>
  </dataValidations>
  <pageMargins left="0.7" right="0.7" top="0.78740157499999996" bottom="0.78740157499999996" header="0.3" footer="0.3"/>
  <pageSetup paperSize="9" scale="76" fitToHeight="0" orientation="portrait" verticalDpi="599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Bitte auswählen!" prompt="Hier können Sie die Qualifikation auswählen." xr:uid="{00000000-0002-0000-0000-000005000000}">
          <x14:formula1>
            <xm:f>Dropdown!$A$1:$A$12</xm:f>
          </x14:formula1>
          <xm:sqref>D18:F18 D24:F25 D21:F21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H45"/>
  <sheetViews>
    <sheetView showGridLines="0" zoomScaleNormal="100" workbookViewId="0">
      <selection activeCell="Q21" sqref="Q21"/>
    </sheetView>
  </sheetViews>
  <sheetFormatPr baseColWidth="10" defaultRowHeight="15" x14ac:dyDescent="0.25"/>
  <cols>
    <col min="1" max="1" width="35.28515625" bestFit="1" customWidth="1"/>
    <col min="2" max="2" width="12" bestFit="1" customWidth="1"/>
    <col min="3" max="3" width="14" bestFit="1" customWidth="1"/>
    <col min="4" max="4" width="21.85546875" customWidth="1"/>
    <col min="5" max="5" width="12.140625" customWidth="1"/>
    <col min="6" max="6" width="24.5703125" customWidth="1"/>
    <col min="7" max="7" width="1.85546875" bestFit="1" customWidth="1"/>
    <col min="8" max="8" width="15" bestFit="1" customWidth="1"/>
  </cols>
  <sheetData>
    <row r="7" spans="1:8" ht="40.700000000000003" customHeight="1" thickBot="1" x14ac:dyDescent="0.3">
      <c r="A7" s="7" t="str">
        <f>'Offene Treffs'!A7</f>
        <v>Kostenkalkulation</v>
      </c>
      <c r="B7" s="7"/>
    </row>
    <row r="8" spans="1:8" s="14" customFormat="1" ht="21.2" customHeight="1" x14ac:dyDescent="0.25">
      <c r="A8" s="143" t="str">
        <f>'Offene Treffs'!A8</f>
        <v>Träger:</v>
      </c>
      <c r="B8" s="162"/>
      <c r="C8" s="163" t="str">
        <f>IF('Offene Treffs'!D8&lt;&gt;"",'Offene Treffs'!D8,"")</f>
        <v/>
      </c>
      <c r="D8" s="163"/>
      <c r="E8" s="163"/>
      <c r="F8" s="163"/>
      <c r="G8" s="163"/>
      <c r="H8" s="164"/>
    </row>
    <row r="9" spans="1:8" s="14" customFormat="1" ht="21.2" customHeight="1" x14ac:dyDescent="0.25">
      <c r="A9" s="145" t="str">
        <f>'Offene Treffs'!A9</f>
        <v>Straße:</v>
      </c>
      <c r="B9" s="165"/>
      <c r="C9" s="166" t="str">
        <f>IF('Offene Treffs'!D9&lt;&gt;"",'Offene Treffs'!D9,"")</f>
        <v/>
      </c>
      <c r="D9" s="166"/>
      <c r="E9" s="166"/>
      <c r="F9" s="166"/>
      <c r="G9" s="166"/>
      <c r="H9" s="167"/>
    </row>
    <row r="10" spans="1:8" s="14" customFormat="1" ht="21.2" customHeight="1" x14ac:dyDescent="0.25">
      <c r="A10" s="145" t="str">
        <f>'Offene Treffs'!A10</f>
        <v>Postleitzahl Ort:</v>
      </c>
      <c r="B10" s="165"/>
      <c r="C10" s="166" t="str">
        <f>IF('Offene Treffs'!D10&lt;&gt;"",'Offene Treffs'!D10,"")</f>
        <v/>
      </c>
      <c r="D10" s="166"/>
      <c r="E10" s="166"/>
      <c r="F10" s="166"/>
      <c r="G10" s="166"/>
      <c r="H10" s="167"/>
    </row>
    <row r="11" spans="1:8" s="14" customFormat="1" ht="21.2" customHeight="1" x14ac:dyDescent="0.25">
      <c r="A11" s="145" t="str">
        <f>'Offene Treffs'!A11</f>
        <v>SEPA-Daten (Name und IBAN):</v>
      </c>
      <c r="B11" s="165"/>
      <c r="C11" s="166" t="str">
        <f>IF('Offene Treffs'!D11&lt;&gt;"",'Offene Treffs'!D11,"")</f>
        <v/>
      </c>
      <c r="D11" s="166"/>
      <c r="E11" s="166"/>
      <c r="F11" s="166"/>
      <c r="G11" s="166"/>
      <c r="H11" s="167"/>
    </row>
    <row r="12" spans="1:8" s="14" customFormat="1" ht="21.2" customHeight="1" x14ac:dyDescent="0.25">
      <c r="A12" s="145" t="str">
        <f>'Offene Treffs'!A12</f>
        <v>Ansprechperson:</v>
      </c>
      <c r="B12" s="165"/>
      <c r="C12" s="166" t="str">
        <f>IF('Offene Treffs'!D12&lt;&gt;"",'Offene Treffs'!D12,"")</f>
        <v/>
      </c>
      <c r="D12" s="166"/>
      <c r="E12" s="166"/>
      <c r="F12" s="166"/>
      <c r="G12" s="166"/>
      <c r="H12" s="167"/>
    </row>
    <row r="13" spans="1:8" s="14" customFormat="1" ht="21.2" customHeight="1" thickBot="1" x14ac:dyDescent="0.3">
      <c r="A13" s="141" t="str">
        <f>'Offene Treffs'!A13</f>
        <v>Telefon:</v>
      </c>
      <c r="B13" s="174"/>
      <c r="C13" s="175" t="str">
        <f>IF('Offene Treffs'!D13&lt;&gt;"",'Offene Treffs'!D13,"")</f>
        <v/>
      </c>
      <c r="D13" s="175"/>
      <c r="E13" s="175"/>
      <c r="F13" s="175"/>
      <c r="G13" s="175"/>
      <c r="H13" s="176"/>
    </row>
    <row r="16" spans="1:8" ht="24.75" customHeight="1" x14ac:dyDescent="0.25">
      <c r="A16" s="8" t="s">
        <v>66</v>
      </c>
      <c r="B16" s="8"/>
      <c r="C16" s="5"/>
      <c r="E16" s="5"/>
    </row>
    <row r="17" spans="1:8" ht="24" thickBot="1" x14ac:dyDescent="0.3">
      <c r="A17" s="68" t="s">
        <v>68</v>
      </c>
      <c r="B17" s="8"/>
      <c r="C17" s="5"/>
      <c r="E17" s="5"/>
    </row>
    <row r="18" spans="1:8" ht="21.2" customHeight="1" x14ac:dyDescent="0.25">
      <c r="A18" s="158" t="s">
        <v>33</v>
      </c>
      <c r="B18" s="159"/>
      <c r="C18" s="69" t="s">
        <v>36</v>
      </c>
      <c r="D18" s="69" t="s">
        <v>35</v>
      </c>
      <c r="E18" s="69"/>
      <c r="F18" s="72"/>
      <c r="G18" s="45"/>
      <c r="H18" s="70" t="s">
        <v>14</v>
      </c>
    </row>
    <row r="19" spans="1:8" ht="21.2" customHeight="1" thickBot="1" x14ac:dyDescent="0.3">
      <c r="A19" s="74"/>
      <c r="B19" s="73" t="s">
        <v>13</v>
      </c>
      <c r="C19" s="98">
        <f>IF(A19="",0,VLOOKUP(D19,Dropdown!$A$1:$B$12,2,0))</f>
        <v>0</v>
      </c>
      <c r="D19" s="160" t="s">
        <v>57</v>
      </c>
      <c r="E19" s="160"/>
      <c r="F19" s="161"/>
      <c r="G19" s="71" t="s">
        <v>32</v>
      </c>
      <c r="H19" s="75">
        <f>A19*C19</f>
        <v>0</v>
      </c>
    </row>
    <row r="20" spans="1:8" ht="15.75" thickBot="1" x14ac:dyDescent="0.3"/>
    <row r="21" spans="1:8" ht="21.2" customHeight="1" x14ac:dyDescent="0.25">
      <c r="A21" s="158" t="s">
        <v>33</v>
      </c>
      <c r="B21" s="159"/>
      <c r="C21" s="69" t="s">
        <v>36</v>
      </c>
      <c r="D21" s="69" t="s">
        <v>35</v>
      </c>
      <c r="E21" s="69"/>
      <c r="F21" s="72"/>
      <c r="G21" s="45"/>
      <c r="H21" s="70" t="s">
        <v>14</v>
      </c>
    </row>
    <row r="22" spans="1:8" ht="21.2" customHeight="1" thickBot="1" x14ac:dyDescent="0.3">
      <c r="A22" s="74"/>
      <c r="B22" s="73" t="s">
        <v>13</v>
      </c>
      <c r="C22" s="98">
        <f>IF(A22="",0,VLOOKUP(D22,Dropdown!$A$1:$B$12,2,0))</f>
        <v>0</v>
      </c>
      <c r="D22" s="160" t="s">
        <v>57</v>
      </c>
      <c r="E22" s="160"/>
      <c r="F22" s="161"/>
      <c r="G22" s="71" t="s">
        <v>32</v>
      </c>
      <c r="H22" s="75">
        <f>A22*C22</f>
        <v>0</v>
      </c>
    </row>
    <row r="23" spans="1:8" ht="15.75" thickBot="1" x14ac:dyDescent="0.3"/>
    <row r="24" spans="1:8" ht="21.2" customHeight="1" x14ac:dyDescent="0.25">
      <c r="A24" s="158" t="s">
        <v>33</v>
      </c>
      <c r="B24" s="159"/>
      <c r="C24" s="69" t="s">
        <v>36</v>
      </c>
      <c r="D24" s="69" t="s">
        <v>35</v>
      </c>
      <c r="E24" s="69"/>
      <c r="F24" s="72"/>
      <c r="G24" s="45"/>
      <c r="H24" s="70" t="s">
        <v>14</v>
      </c>
    </row>
    <row r="25" spans="1:8" ht="21.2" customHeight="1" thickBot="1" x14ac:dyDescent="0.3">
      <c r="A25" s="74"/>
      <c r="B25" s="73" t="s">
        <v>13</v>
      </c>
      <c r="C25" s="98">
        <f>IF(A25="",0,VLOOKUP(D25,Dropdown!$A$1:$B$12,2,0))</f>
        <v>0</v>
      </c>
      <c r="D25" s="160" t="s">
        <v>57</v>
      </c>
      <c r="E25" s="160"/>
      <c r="F25" s="161"/>
      <c r="G25" s="71" t="s">
        <v>32</v>
      </c>
      <c r="H25" s="75">
        <f>A25*C25</f>
        <v>0</v>
      </c>
    </row>
    <row r="27" spans="1:8" ht="17.100000000000001" customHeight="1" thickBot="1" x14ac:dyDescent="0.35">
      <c r="A27" s="105" t="s">
        <v>65</v>
      </c>
      <c r="B27" s="5"/>
      <c r="C27" s="5"/>
      <c r="D27" s="6"/>
      <c r="E27" s="6"/>
      <c r="F27" s="6"/>
      <c r="G27" s="6"/>
      <c r="H27" s="6"/>
    </row>
    <row r="28" spans="1:8" ht="21.2" customHeight="1" x14ac:dyDescent="0.25">
      <c r="A28" s="158" t="s">
        <v>33</v>
      </c>
      <c r="B28" s="159"/>
      <c r="C28" s="69" t="s">
        <v>36</v>
      </c>
      <c r="D28" s="69" t="s">
        <v>35</v>
      </c>
      <c r="E28" s="69"/>
      <c r="F28" s="72"/>
      <c r="G28" s="45"/>
      <c r="H28" s="70" t="s">
        <v>14</v>
      </c>
    </row>
    <row r="29" spans="1:8" ht="21.2" customHeight="1" thickBot="1" x14ac:dyDescent="0.3">
      <c r="A29" s="74"/>
      <c r="B29" s="73" t="s">
        <v>13</v>
      </c>
      <c r="C29" s="112">
        <v>0</v>
      </c>
      <c r="D29" s="160"/>
      <c r="E29" s="160"/>
      <c r="F29" s="161"/>
      <c r="G29" s="71" t="s">
        <v>32</v>
      </c>
      <c r="H29" s="88">
        <f>A29*C29</f>
        <v>0</v>
      </c>
    </row>
    <row r="31" spans="1:8" ht="31.7" customHeight="1" thickBot="1" x14ac:dyDescent="0.3">
      <c r="A31" s="8" t="s">
        <v>5</v>
      </c>
      <c r="B31" s="2"/>
    </row>
    <row r="32" spans="1:8" ht="21.2" customHeight="1" x14ac:dyDescent="0.25">
      <c r="A32" s="15" t="s">
        <v>6</v>
      </c>
      <c r="B32" s="177"/>
      <c r="C32" s="178"/>
      <c r="D32" s="178"/>
      <c r="E32" s="178"/>
      <c r="F32" s="178"/>
      <c r="G32" s="179"/>
      <c r="H32" s="107">
        <f>SUM(H19,H22,H25,H29)</f>
        <v>0</v>
      </c>
    </row>
    <row r="33" spans="1:8" ht="21.2" customHeight="1" x14ac:dyDescent="0.25">
      <c r="A33" s="16" t="s">
        <v>11</v>
      </c>
      <c r="B33" s="183"/>
      <c r="C33" s="184"/>
      <c r="D33" s="184"/>
      <c r="E33" s="184"/>
      <c r="F33" s="184"/>
      <c r="G33" s="185"/>
      <c r="H33" s="106"/>
    </row>
    <row r="34" spans="1:8" ht="21.2" customHeight="1" x14ac:dyDescent="0.25">
      <c r="A34" s="16" t="s">
        <v>7</v>
      </c>
      <c r="B34" s="183"/>
      <c r="C34" s="184"/>
      <c r="D34" s="184"/>
      <c r="E34" s="184"/>
      <c r="F34" s="184"/>
      <c r="G34" s="185"/>
      <c r="H34" s="106"/>
    </row>
    <row r="35" spans="1:8" ht="21.2" customHeight="1" x14ac:dyDescent="0.25">
      <c r="A35" s="16" t="s">
        <v>8</v>
      </c>
      <c r="B35" s="183"/>
      <c r="C35" s="184"/>
      <c r="D35" s="184"/>
      <c r="E35" s="184"/>
      <c r="F35" s="184"/>
      <c r="G35" s="185"/>
      <c r="H35" s="106"/>
    </row>
    <row r="36" spans="1:8" ht="21.2" customHeight="1" x14ac:dyDescent="0.25">
      <c r="A36" s="16" t="s">
        <v>9</v>
      </c>
      <c r="B36" s="183"/>
      <c r="C36" s="184"/>
      <c r="D36" s="184"/>
      <c r="E36" s="184"/>
      <c r="F36" s="184"/>
      <c r="G36" s="185"/>
      <c r="H36" s="106"/>
    </row>
    <row r="37" spans="1:8" ht="21.2" customHeight="1" x14ac:dyDescent="0.25">
      <c r="A37" s="16" t="s">
        <v>10</v>
      </c>
      <c r="B37" s="183"/>
      <c r="C37" s="184"/>
      <c r="D37" s="184"/>
      <c r="E37" s="184"/>
      <c r="F37" s="184"/>
      <c r="G37" s="185"/>
      <c r="H37" s="106"/>
    </row>
    <row r="38" spans="1:8" ht="21.2" customHeight="1" x14ac:dyDescent="0.25">
      <c r="A38" s="16" t="s">
        <v>69</v>
      </c>
      <c r="B38" s="180"/>
      <c r="C38" s="181"/>
      <c r="D38" s="181"/>
      <c r="E38" s="181"/>
      <c r="F38" s="181"/>
      <c r="G38" s="182"/>
      <c r="H38" s="106"/>
    </row>
    <row r="39" spans="1:8" ht="21.2" customHeight="1" x14ac:dyDescent="0.25">
      <c r="A39" s="23" t="s">
        <v>12</v>
      </c>
      <c r="B39" s="168">
        <f>SUM(H32:H38)</f>
        <v>0</v>
      </c>
      <c r="C39" s="169"/>
      <c r="D39" s="169"/>
      <c r="E39" s="169"/>
      <c r="F39" s="169"/>
      <c r="G39" s="169"/>
      <c r="H39" s="170"/>
    </row>
    <row r="40" spans="1:8" ht="21.2" customHeight="1" x14ac:dyDescent="0.25">
      <c r="A40" s="16" t="s">
        <v>15</v>
      </c>
      <c r="B40" s="171"/>
      <c r="C40" s="172"/>
      <c r="D40" s="172"/>
      <c r="E40" s="172"/>
      <c r="F40" s="172"/>
      <c r="G40" s="172"/>
      <c r="H40" s="173"/>
    </row>
    <row r="41" spans="1:8" ht="21.2" customHeight="1" x14ac:dyDescent="0.25">
      <c r="A41" s="20"/>
      <c r="B41" s="21"/>
      <c r="C41" s="21"/>
      <c r="D41" s="21"/>
      <c r="E41" s="21"/>
      <c r="F41" s="21"/>
      <c r="G41" s="21"/>
      <c r="H41" s="22"/>
    </row>
    <row r="42" spans="1:8" ht="21.2" customHeight="1" thickBot="1" x14ac:dyDescent="0.35">
      <c r="A42" s="17"/>
      <c r="B42" s="3"/>
      <c r="C42" s="3"/>
      <c r="D42" s="18"/>
      <c r="E42" s="3"/>
      <c r="F42" s="18" t="s">
        <v>16</v>
      </c>
      <c r="G42" s="18"/>
      <c r="H42" s="89" t="e">
        <f>B39/B40</f>
        <v>#DIV/0!</v>
      </c>
    </row>
    <row r="44" spans="1:8" ht="15.75" thickBot="1" x14ac:dyDescent="0.3"/>
    <row r="45" spans="1:8" ht="19.5" thickBot="1" x14ac:dyDescent="0.35">
      <c r="A45" s="35" t="s">
        <v>58</v>
      </c>
      <c r="B45" s="36"/>
      <c r="C45" s="36"/>
      <c r="D45" s="36"/>
      <c r="E45" s="36"/>
      <c r="F45" s="36"/>
      <c r="G45" s="36"/>
      <c r="H45" s="37"/>
    </row>
  </sheetData>
  <sheetProtection sheet="1" objects="1" scenarios="1"/>
  <mergeCells count="29">
    <mergeCell ref="B32:G32"/>
    <mergeCell ref="B38:G38"/>
    <mergeCell ref="B33:G33"/>
    <mergeCell ref="B34:G34"/>
    <mergeCell ref="B35:G35"/>
    <mergeCell ref="B36:G36"/>
    <mergeCell ref="B37:G37"/>
    <mergeCell ref="B39:H39"/>
    <mergeCell ref="B40:H40"/>
    <mergeCell ref="A11:B11"/>
    <mergeCell ref="C11:H11"/>
    <mergeCell ref="A12:B12"/>
    <mergeCell ref="C12:H12"/>
    <mergeCell ref="A13:B13"/>
    <mergeCell ref="C13:H13"/>
    <mergeCell ref="A21:B21"/>
    <mergeCell ref="D22:F22"/>
    <mergeCell ref="A24:B24"/>
    <mergeCell ref="D25:F25"/>
    <mergeCell ref="A18:B18"/>
    <mergeCell ref="D19:F19"/>
    <mergeCell ref="A28:B28"/>
    <mergeCell ref="D29:F29"/>
    <mergeCell ref="A8:B8"/>
    <mergeCell ref="C8:H8"/>
    <mergeCell ref="A9:B9"/>
    <mergeCell ref="C9:H9"/>
    <mergeCell ref="A10:B10"/>
    <mergeCell ref="C10:H10"/>
  </mergeCells>
  <conditionalFormatting sqref="H42">
    <cfRule type="cellIs" dxfId="5" priority="1" operator="greaterThan">
      <formula>500</formula>
    </cfRule>
  </conditionalFormatting>
  <dataValidations count="6">
    <dataValidation allowBlank="1" showInputMessage="1" showErrorMessage="1" promptTitle="Wichtig:" prompt="Angestelltes Personal (nur zusätzliche Stellenanteile)" sqref="A19 A22 A25 A29" xr:uid="{00000000-0002-0000-0100-000000000000}"/>
    <dataValidation allowBlank="1" showInputMessage="1" showErrorMessage="1" promptTitle="Material" prompt="z. B. Handout, Kopien..." sqref="B36" xr:uid="{00000000-0002-0000-0100-000001000000}"/>
    <dataValidation allowBlank="1" showInputMessage="1" showErrorMessage="1" promptTitle="Bitte ausfüllen!" prompt="Bitte unbedingt Anzahl der Teilnehmer angeben." sqref="B40:H40" xr:uid="{00000000-0002-0000-0100-000002000000}"/>
    <dataValidation allowBlank="1" showInputMessage="1" showErrorMessage="1" promptTitle="Stundenlohn" prompt="bei Sonstiges bitte hier Stundenlohn eintragen" sqref="C29" xr:uid="{00000000-0002-0000-0100-000003000000}"/>
    <dataValidation allowBlank="1" showInputMessage="1" showErrorMessage="1" promptTitle="Bitte eintragen!" prompt="Hier können Sie die Qualifikation eintragen." sqref="D29:F29" xr:uid="{00000000-0002-0000-0100-000004000000}"/>
    <dataValidation allowBlank="1" showErrorMessage="1" promptTitle="Stundenlohn" prompt="bei Sonstiges bitte hier Stundenlohn eintragen" sqref="C25 C22 C19" xr:uid="{00000000-0002-0000-0100-000005000000}"/>
  </dataValidations>
  <pageMargins left="0.7" right="0.7" top="0.78740157499999996" bottom="0.78740157499999996" header="0.3" footer="0.3"/>
  <pageSetup paperSize="32767" scale="6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Bitte auswählen!" prompt="Hier können Sie die Qualifikation auswählen." xr:uid="{00000000-0002-0000-0100-000006000000}">
          <x14:formula1>
            <xm:f>Dropdown!$A$1:$A$12</xm:f>
          </x14:formula1>
          <xm:sqref>D19:F19 D25:F25 D22:F22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7:H55"/>
  <sheetViews>
    <sheetView showGridLines="0" workbookViewId="0">
      <selection activeCell="M7" sqref="M7"/>
    </sheetView>
  </sheetViews>
  <sheetFormatPr baseColWidth="10" defaultRowHeight="15" x14ac:dyDescent="0.25"/>
  <cols>
    <col min="1" max="1" width="51.42578125" customWidth="1"/>
    <col min="3" max="3" width="14.28515625" bestFit="1" customWidth="1"/>
    <col min="6" max="6" width="20" customWidth="1"/>
    <col min="7" max="7" width="6.28515625" bestFit="1" customWidth="1"/>
  </cols>
  <sheetData>
    <row r="7" spans="1:8" ht="55.15" customHeight="1" thickBot="1" x14ac:dyDescent="0.3">
      <c r="A7" s="7" t="str">
        <f>Kurse!A7</f>
        <v>Kostenkalkulation</v>
      </c>
    </row>
    <row r="8" spans="1:8" s="24" customFormat="1" ht="19.149999999999999" customHeight="1" x14ac:dyDescent="0.25">
      <c r="A8" s="19" t="str">
        <f>Kurse!A8</f>
        <v>Träger:</v>
      </c>
      <c r="B8" s="163" t="str">
        <f>IF('Offene Treffs'!C8&lt;&gt;"",'Offene Treffs'!C8,"")</f>
        <v/>
      </c>
      <c r="C8" s="163"/>
      <c r="D8" s="163"/>
      <c r="E8" s="163"/>
      <c r="F8" s="163"/>
      <c r="G8" s="163"/>
      <c r="H8" s="164"/>
    </row>
    <row r="9" spans="1:8" s="24" customFormat="1" ht="19.149999999999999" customHeight="1" x14ac:dyDescent="0.25">
      <c r="A9" s="25" t="str">
        <f>Kurse!A9</f>
        <v>Straße:</v>
      </c>
      <c r="B9" s="166" t="str">
        <f>IF('Offene Treffs'!C9&lt;&gt;"",'Offene Treffs'!C9,"")</f>
        <v/>
      </c>
      <c r="C9" s="166"/>
      <c r="D9" s="166"/>
      <c r="E9" s="166"/>
      <c r="F9" s="166"/>
      <c r="G9" s="166"/>
      <c r="H9" s="167"/>
    </row>
    <row r="10" spans="1:8" s="24" customFormat="1" ht="19.149999999999999" customHeight="1" x14ac:dyDescent="0.25">
      <c r="A10" s="25" t="str">
        <f>Kurse!A10</f>
        <v>Postleitzahl Ort:</v>
      </c>
      <c r="B10" s="166" t="str">
        <f>IF('Offene Treffs'!C10&lt;&gt;"",'Offene Treffs'!C10,"")</f>
        <v/>
      </c>
      <c r="C10" s="166"/>
      <c r="D10" s="166"/>
      <c r="E10" s="166"/>
      <c r="F10" s="166"/>
      <c r="G10" s="166"/>
      <c r="H10" s="167"/>
    </row>
    <row r="11" spans="1:8" s="24" customFormat="1" ht="19.149999999999999" customHeight="1" x14ac:dyDescent="0.25">
      <c r="A11" s="25" t="str">
        <f>Kurse!A11</f>
        <v>SEPA-Daten (Name und IBAN):</v>
      </c>
      <c r="B11" s="166" t="str">
        <f>IF('Offene Treffs'!C11&lt;&gt;"",'Offene Treffs'!C11,"")</f>
        <v/>
      </c>
      <c r="C11" s="166"/>
      <c r="D11" s="166"/>
      <c r="E11" s="166"/>
      <c r="F11" s="166"/>
      <c r="G11" s="166"/>
      <c r="H11" s="167"/>
    </row>
    <row r="12" spans="1:8" s="24" customFormat="1" ht="19.149999999999999" customHeight="1" x14ac:dyDescent="0.25">
      <c r="A12" s="25" t="str">
        <f>Kurse!A12</f>
        <v>Ansprechperson:</v>
      </c>
      <c r="B12" s="166" t="str">
        <f>IF('Offene Treffs'!C12&lt;&gt;"",'Offene Treffs'!C12,"")</f>
        <v/>
      </c>
      <c r="C12" s="166"/>
      <c r="D12" s="166"/>
      <c r="E12" s="166"/>
      <c r="F12" s="166"/>
      <c r="G12" s="166"/>
      <c r="H12" s="167"/>
    </row>
    <row r="13" spans="1:8" s="24" customFormat="1" ht="19.149999999999999" customHeight="1" thickBot="1" x14ac:dyDescent="0.3">
      <c r="A13" s="26" t="str">
        <f>Kurse!A13</f>
        <v>Telefon:</v>
      </c>
      <c r="B13" s="175" t="str">
        <f>IF('Offene Treffs'!C13&lt;&gt;"",'Offene Treffs'!C13,"")</f>
        <v/>
      </c>
      <c r="C13" s="175"/>
      <c r="D13" s="175"/>
      <c r="E13" s="175"/>
      <c r="F13" s="175"/>
      <c r="G13" s="175"/>
      <c r="H13" s="176"/>
    </row>
    <row r="14" spans="1:8" s="24" customFormat="1" ht="19.149999999999999" customHeight="1" thickBot="1" x14ac:dyDescent="0.3">
      <c r="A14" s="27"/>
      <c r="B14" s="84"/>
      <c r="C14" s="84"/>
      <c r="D14" s="84"/>
      <c r="E14" s="84"/>
      <c r="F14" s="84"/>
      <c r="G14" s="84"/>
      <c r="H14" s="84"/>
    </row>
    <row r="15" spans="1:8" s="24" customFormat="1" ht="65.25" customHeight="1" thickBot="1" x14ac:dyDescent="0.3">
      <c r="A15" s="38" t="s">
        <v>60</v>
      </c>
      <c r="B15" s="205"/>
      <c r="C15" s="206"/>
      <c r="D15" s="206"/>
      <c r="E15" s="206"/>
      <c r="F15" s="206"/>
      <c r="G15" s="206"/>
      <c r="H15" s="207"/>
    </row>
    <row r="16" spans="1:8" s="14" customFormat="1" ht="15.75" x14ac:dyDescent="0.25">
      <c r="A16" s="1"/>
      <c r="B16" s="14" t="s">
        <v>61</v>
      </c>
    </row>
    <row r="17" spans="1:8" s="14" customFormat="1" ht="16.5" thickBot="1" x14ac:dyDescent="0.3">
      <c r="A17" s="1"/>
    </row>
    <row r="18" spans="1:8" s="14" customFormat="1" ht="21.2" customHeight="1" thickBot="1" x14ac:dyDescent="0.3">
      <c r="A18" s="38" t="s">
        <v>59</v>
      </c>
      <c r="B18" s="208"/>
      <c r="C18" s="209"/>
      <c r="D18" s="209"/>
      <c r="E18" s="209"/>
      <c r="F18" s="209"/>
      <c r="G18" s="209"/>
      <c r="H18" s="210"/>
    </row>
    <row r="19" spans="1:8" s="14" customFormat="1" ht="15.75" x14ac:dyDescent="0.25">
      <c r="A19" s="1"/>
      <c r="B19" s="14" t="s">
        <v>22</v>
      </c>
    </row>
    <row r="20" spans="1:8" s="14" customFormat="1" ht="16.5" thickBot="1" x14ac:dyDescent="0.3">
      <c r="A20" s="1"/>
    </row>
    <row r="21" spans="1:8" s="24" customFormat="1" ht="21.2" customHeight="1" thickBot="1" x14ac:dyDescent="0.3">
      <c r="A21" s="38" t="s">
        <v>37</v>
      </c>
      <c r="B21" s="208"/>
      <c r="C21" s="209"/>
      <c r="D21" s="209"/>
      <c r="E21" s="209"/>
      <c r="F21" s="209"/>
      <c r="G21" s="209"/>
      <c r="H21" s="210"/>
    </row>
    <row r="22" spans="1:8" s="14" customFormat="1" ht="16.5" thickBot="1" x14ac:dyDescent="0.3">
      <c r="A22" s="1"/>
    </row>
    <row r="23" spans="1:8" s="14" customFormat="1" ht="33.950000000000003" customHeight="1" thickBot="1" x14ac:dyDescent="0.3">
      <c r="A23" s="85" t="s">
        <v>20</v>
      </c>
      <c r="B23" s="208"/>
      <c r="C23" s="209"/>
      <c r="D23" s="209"/>
      <c r="E23" s="209"/>
      <c r="F23" s="209"/>
      <c r="G23" s="209"/>
      <c r="H23" s="210"/>
    </row>
    <row r="24" spans="1:8" s="14" customFormat="1" ht="15.75" x14ac:dyDescent="0.25">
      <c r="A24" s="1"/>
      <c r="B24" s="14" t="s">
        <v>19</v>
      </c>
    </row>
    <row r="25" spans="1:8" ht="24.75" customHeight="1" x14ac:dyDescent="0.25">
      <c r="A25" s="8" t="s">
        <v>66</v>
      </c>
      <c r="B25" s="8"/>
      <c r="C25" s="5"/>
      <c r="E25" s="5"/>
    </row>
    <row r="26" spans="1:8" ht="24" thickBot="1" x14ac:dyDescent="0.3">
      <c r="A26" s="68" t="s">
        <v>68</v>
      </c>
      <c r="B26" s="8"/>
      <c r="C26" s="5"/>
      <c r="E26" s="5"/>
    </row>
    <row r="27" spans="1:8" ht="21.2" customHeight="1" x14ac:dyDescent="0.25">
      <c r="A27" s="158" t="s">
        <v>33</v>
      </c>
      <c r="B27" s="159"/>
      <c r="C27" s="69" t="s">
        <v>36</v>
      </c>
      <c r="D27" s="69" t="s">
        <v>35</v>
      </c>
      <c r="E27" s="69"/>
      <c r="F27" s="72"/>
      <c r="G27" s="45"/>
      <c r="H27" s="70" t="s">
        <v>14</v>
      </c>
    </row>
    <row r="28" spans="1:8" ht="21.2" customHeight="1" thickBot="1" x14ac:dyDescent="0.3">
      <c r="A28" s="74"/>
      <c r="B28" s="73" t="s">
        <v>13</v>
      </c>
      <c r="C28" s="98">
        <v>0</v>
      </c>
      <c r="D28" s="160" t="s">
        <v>57</v>
      </c>
      <c r="E28" s="160"/>
      <c r="F28" s="161"/>
      <c r="G28" s="86" t="s">
        <v>32</v>
      </c>
      <c r="H28" s="75">
        <f>A28*C28</f>
        <v>0</v>
      </c>
    </row>
    <row r="29" spans="1:8" ht="15.75" thickBot="1" x14ac:dyDescent="0.3">
      <c r="G29" s="78"/>
    </row>
    <row r="30" spans="1:8" ht="21.2" customHeight="1" x14ac:dyDescent="0.25">
      <c r="A30" s="158" t="s">
        <v>33</v>
      </c>
      <c r="B30" s="159"/>
      <c r="C30" s="69" t="s">
        <v>36</v>
      </c>
      <c r="D30" s="69" t="s">
        <v>35</v>
      </c>
      <c r="E30" s="69"/>
      <c r="F30" s="72"/>
      <c r="G30" s="87"/>
      <c r="H30" s="70" t="s">
        <v>14</v>
      </c>
    </row>
    <row r="31" spans="1:8" ht="21.2" customHeight="1" thickBot="1" x14ac:dyDescent="0.3">
      <c r="A31" s="74"/>
      <c r="B31" s="73" t="s">
        <v>13</v>
      </c>
      <c r="C31" s="98">
        <f>IF(A31="",0,VLOOKUP(D31,Dropdown!$A$1:$B$12,2,0))</f>
        <v>0</v>
      </c>
      <c r="D31" s="160" t="s">
        <v>57</v>
      </c>
      <c r="E31" s="160"/>
      <c r="F31" s="161"/>
      <c r="G31" s="86" t="s">
        <v>32</v>
      </c>
      <c r="H31" s="75">
        <f>A31*C31</f>
        <v>0</v>
      </c>
    </row>
    <row r="32" spans="1:8" ht="15.75" thickBot="1" x14ac:dyDescent="0.3">
      <c r="G32" s="78"/>
    </row>
    <row r="33" spans="1:8" ht="21.2" customHeight="1" x14ac:dyDescent="0.25">
      <c r="A33" s="158" t="s">
        <v>33</v>
      </c>
      <c r="B33" s="159"/>
      <c r="C33" s="69" t="s">
        <v>36</v>
      </c>
      <c r="D33" s="69" t="s">
        <v>35</v>
      </c>
      <c r="E33" s="69"/>
      <c r="F33" s="72"/>
      <c r="G33" s="87"/>
      <c r="H33" s="70" t="s">
        <v>14</v>
      </c>
    </row>
    <row r="34" spans="1:8" ht="21.2" customHeight="1" thickBot="1" x14ac:dyDescent="0.3">
      <c r="A34" s="74"/>
      <c r="B34" s="73" t="s">
        <v>13</v>
      </c>
      <c r="C34" s="98">
        <f>IF(A34="",0,VLOOKUP(D34,Dropdown!$A$1:$B$12,2,0))</f>
        <v>0</v>
      </c>
      <c r="D34" s="160" t="s">
        <v>57</v>
      </c>
      <c r="E34" s="160"/>
      <c r="F34" s="161"/>
      <c r="G34" s="86" t="s">
        <v>32</v>
      </c>
      <c r="H34" s="75">
        <f>A34*C34</f>
        <v>0</v>
      </c>
    </row>
    <row r="35" spans="1:8" s="14" customFormat="1" ht="15.75" customHeight="1" x14ac:dyDescent="0.25">
      <c r="A35" s="1"/>
    </row>
    <row r="36" spans="1:8" ht="17.100000000000001" customHeight="1" thickBot="1" x14ac:dyDescent="0.35">
      <c r="A36" s="105" t="s">
        <v>65</v>
      </c>
      <c r="B36" s="5"/>
      <c r="C36" s="5"/>
      <c r="D36" s="6"/>
      <c r="E36" s="6"/>
      <c r="F36" s="6"/>
      <c r="G36" s="6"/>
      <c r="H36" s="6"/>
    </row>
    <row r="37" spans="1:8" ht="21.2" customHeight="1" x14ac:dyDescent="0.25">
      <c r="A37" s="158" t="s">
        <v>33</v>
      </c>
      <c r="B37" s="159"/>
      <c r="C37" s="69" t="s">
        <v>36</v>
      </c>
      <c r="D37" s="69" t="s">
        <v>35</v>
      </c>
      <c r="E37" s="69"/>
      <c r="F37" s="72"/>
      <c r="G37" s="45"/>
      <c r="H37" s="70" t="s">
        <v>14</v>
      </c>
    </row>
    <row r="38" spans="1:8" ht="21.2" customHeight="1" thickBot="1" x14ac:dyDescent="0.3">
      <c r="A38" s="74"/>
      <c r="B38" s="73" t="s">
        <v>13</v>
      </c>
      <c r="C38" s="112">
        <v>0</v>
      </c>
      <c r="D38" s="160"/>
      <c r="E38" s="160"/>
      <c r="F38" s="161"/>
      <c r="G38" s="71" t="s">
        <v>32</v>
      </c>
      <c r="H38" s="88">
        <f>A38*C38</f>
        <v>0</v>
      </c>
    </row>
    <row r="39" spans="1:8" s="14" customFormat="1" ht="16.350000000000001" customHeight="1" x14ac:dyDescent="0.25">
      <c r="A39" s="1"/>
    </row>
    <row r="40" spans="1:8" ht="31.7" customHeight="1" thickBot="1" x14ac:dyDescent="0.3">
      <c r="A40" s="8" t="s">
        <v>5</v>
      </c>
      <c r="B40" s="2"/>
    </row>
    <row r="41" spans="1:8" ht="21.2" customHeight="1" x14ac:dyDescent="0.25">
      <c r="A41" s="39" t="s">
        <v>38</v>
      </c>
      <c r="B41" s="197"/>
      <c r="C41" s="198"/>
      <c r="D41" s="198"/>
      <c r="E41" s="198"/>
      <c r="F41" s="198"/>
      <c r="G41" s="198"/>
      <c r="H41" s="110">
        <f>SUM(H28,H31,H34,H38)</f>
        <v>0</v>
      </c>
    </row>
    <row r="42" spans="1:8" ht="21.2" customHeight="1" x14ac:dyDescent="0.25">
      <c r="A42" s="40" t="s">
        <v>11</v>
      </c>
      <c r="B42" s="202"/>
      <c r="C42" s="203"/>
      <c r="D42" s="203"/>
      <c r="E42" s="203"/>
      <c r="F42" s="203"/>
      <c r="G42" s="204"/>
      <c r="H42" s="108"/>
    </row>
    <row r="43" spans="1:8" ht="21.2" customHeight="1" x14ac:dyDescent="0.25">
      <c r="A43" s="40" t="s">
        <v>39</v>
      </c>
      <c r="B43" s="202"/>
      <c r="C43" s="203"/>
      <c r="D43" s="203"/>
      <c r="E43" s="203"/>
      <c r="F43" s="203"/>
      <c r="G43" s="204"/>
      <c r="H43" s="108"/>
    </row>
    <row r="44" spans="1:8" ht="21.2" customHeight="1" x14ac:dyDescent="0.25">
      <c r="A44" s="40" t="s">
        <v>40</v>
      </c>
      <c r="B44" s="202"/>
      <c r="C44" s="203"/>
      <c r="D44" s="203"/>
      <c r="E44" s="203"/>
      <c r="F44" s="203"/>
      <c r="G44" s="204"/>
      <c r="H44" s="108"/>
    </row>
    <row r="45" spans="1:8" ht="21.2" customHeight="1" x14ac:dyDescent="0.25">
      <c r="A45" s="40" t="s">
        <v>9</v>
      </c>
      <c r="B45" s="202"/>
      <c r="C45" s="203"/>
      <c r="D45" s="203"/>
      <c r="E45" s="203"/>
      <c r="F45" s="203"/>
      <c r="G45" s="204"/>
      <c r="H45" s="108"/>
    </row>
    <row r="46" spans="1:8" ht="21.2" customHeight="1" x14ac:dyDescent="0.25">
      <c r="A46" s="40" t="s">
        <v>41</v>
      </c>
      <c r="B46" s="202"/>
      <c r="C46" s="203"/>
      <c r="D46" s="203"/>
      <c r="E46" s="203"/>
      <c r="F46" s="203"/>
      <c r="G46" s="204"/>
      <c r="H46" s="108"/>
    </row>
    <row r="47" spans="1:8" ht="21.2" customHeight="1" thickBot="1" x14ac:dyDescent="0.3">
      <c r="A47" s="41" t="s">
        <v>69</v>
      </c>
      <c r="B47" s="199"/>
      <c r="C47" s="200"/>
      <c r="D47" s="200"/>
      <c r="E47" s="200"/>
      <c r="F47" s="200"/>
      <c r="G47" s="201"/>
      <c r="H47" s="109"/>
    </row>
    <row r="48" spans="1:8" x14ac:dyDescent="0.25">
      <c r="A48" s="9"/>
      <c r="B48" s="10"/>
      <c r="C48" s="10"/>
      <c r="D48" s="10"/>
      <c r="G48" s="114" t="s">
        <v>63</v>
      </c>
      <c r="H48" s="42">
        <f>ROUNDUP(SUM(H41:H47),2)</f>
        <v>0</v>
      </c>
    </row>
    <row r="49" spans="1:8" ht="15.75" thickBot="1" x14ac:dyDescent="0.3"/>
    <row r="50" spans="1:8" s="14" customFormat="1" ht="32.25" thickBot="1" x14ac:dyDescent="0.3">
      <c r="A50" s="85" t="s">
        <v>62</v>
      </c>
      <c r="B50" s="189" t="e">
        <f>H48/B23/B21</f>
        <v>#DIV/0!</v>
      </c>
      <c r="C50" s="190"/>
      <c r="D50" s="190"/>
      <c r="E50" s="190"/>
      <c r="F50" s="190"/>
      <c r="G50" s="190"/>
      <c r="H50" s="191"/>
    </row>
    <row r="51" spans="1:8" ht="15.75" thickBot="1" x14ac:dyDescent="0.3">
      <c r="B51" s="2"/>
      <c r="C51" s="2"/>
      <c r="D51" s="2"/>
      <c r="E51" s="2"/>
      <c r="F51" s="2"/>
    </row>
    <row r="52" spans="1:8" ht="26.1" customHeight="1" thickBot="1" x14ac:dyDescent="0.3">
      <c r="A52" s="11" t="s">
        <v>21</v>
      </c>
      <c r="B52" s="192" t="e">
        <f>IF(B21*B23*B50&gt;G52,"Betrag zu hoch!",B21*B23*B50)</f>
        <v>#DIV/0!</v>
      </c>
      <c r="C52" s="193"/>
      <c r="D52" s="193"/>
      <c r="E52" s="193"/>
      <c r="F52" s="194"/>
      <c r="G52" s="195">
        <f>B21*B23*150</f>
        <v>0</v>
      </c>
      <c r="H52" s="196"/>
    </row>
    <row r="54" spans="1:8" ht="15.75" thickBot="1" x14ac:dyDescent="0.3"/>
    <row r="55" spans="1:8" ht="19.5" thickBot="1" x14ac:dyDescent="0.35">
      <c r="A55" s="186" t="s">
        <v>58</v>
      </c>
      <c r="B55" s="187"/>
      <c r="C55" s="187"/>
      <c r="D55" s="187"/>
      <c r="E55" s="187"/>
      <c r="F55" s="187"/>
      <c r="G55" s="187"/>
      <c r="H55" s="188"/>
    </row>
  </sheetData>
  <sheetProtection sheet="1" objects="1" scenarios="1"/>
  <mergeCells count="29">
    <mergeCell ref="B44:G44"/>
    <mergeCell ref="B45:G45"/>
    <mergeCell ref="B46:G46"/>
    <mergeCell ref="B13:H13"/>
    <mergeCell ref="B15:H15"/>
    <mergeCell ref="B18:H18"/>
    <mergeCell ref="B21:H21"/>
    <mergeCell ref="B23:H23"/>
    <mergeCell ref="B8:H8"/>
    <mergeCell ref="B9:H9"/>
    <mergeCell ref="B10:H10"/>
    <mergeCell ref="B11:H11"/>
    <mergeCell ref="B12:H12"/>
    <mergeCell ref="A55:H55"/>
    <mergeCell ref="B50:H50"/>
    <mergeCell ref="B52:F52"/>
    <mergeCell ref="A27:B27"/>
    <mergeCell ref="D28:F28"/>
    <mergeCell ref="A30:B30"/>
    <mergeCell ref="D31:F31"/>
    <mergeCell ref="A33:B33"/>
    <mergeCell ref="D34:F34"/>
    <mergeCell ref="G52:H52"/>
    <mergeCell ref="B41:G41"/>
    <mergeCell ref="A37:B37"/>
    <mergeCell ref="D38:F38"/>
    <mergeCell ref="B47:G47"/>
    <mergeCell ref="B42:G42"/>
    <mergeCell ref="B43:G43"/>
  </mergeCells>
  <conditionalFormatting sqref="B50">
    <cfRule type="cellIs" dxfId="4" priority="1" operator="greaterThan">
      <formula>150</formula>
    </cfRule>
  </conditionalFormatting>
  <dataValidations xWindow="627" yWindow="612" count="8">
    <dataValidation allowBlank="1" showInputMessage="1" showErrorMessage="1" promptTitle="wichtig!" prompt="2 zusammenhängende Tage sind Voraussetzung!" sqref="B18" xr:uid="{00000000-0002-0000-0200-000000000000}"/>
    <dataValidation allowBlank="1" showInputMessage="1" showErrorMessage="1" promptTitle="wichtig!" prompt="min. 2 zusammenhängende Tage sind Voraussetzung!" sqref="B21" xr:uid="{00000000-0002-0000-0200-000001000000}"/>
    <dataValidation operator="lessThan" allowBlank="1" showInputMessage="1" showErrorMessage="1" promptTitle="Betrag zu hoch!" prompt="Der Betrag darf 150 € pro Tag/Familie nicht überschreiten" sqref="B50" xr:uid="{00000000-0002-0000-0200-000002000000}"/>
    <dataValidation allowBlank="1" showInputMessage="1" showErrorMessage="1" promptTitle="Wichtig:" prompt="Angestelltes Personal (nur zusätzliche Stellenanteile)" sqref="A28 A31 A34 A38" xr:uid="{00000000-0002-0000-0200-000003000000}"/>
    <dataValidation allowBlank="1" showInputMessage="1" showErrorMessage="1" promptTitle="Stundenlohn" prompt="bei Sonstiges bitte hier Stundenlohn eintragen" sqref="C38" xr:uid="{00000000-0002-0000-0200-000004000000}"/>
    <dataValidation allowBlank="1" showInputMessage="1" showErrorMessage="1" promptTitle="wichtig!" prompt="Alle Begleitpersonen haben ein erweitertes Führungszeugnis vorzulegen." sqref="B42:B47 H41" xr:uid="{00000000-0002-0000-0200-000005000000}"/>
    <dataValidation allowBlank="1" showInputMessage="1" showErrorMessage="1" promptTitle="Bitte eintragen!" prompt="Hier können Sie die Qualifikation eintragen." sqref="D38:F38" xr:uid="{00000000-0002-0000-0200-000006000000}"/>
    <dataValidation allowBlank="1" showErrorMessage="1" promptTitle="Stundenlohn" prompt="bei Sonstiges bitte hier Stundenlohn eintragen" sqref="C28 C31 C34" xr:uid="{00000000-0002-0000-0200-000007000000}"/>
  </dataValidations>
  <pageMargins left="0.7" right="0.7" top="0.78740157499999996" bottom="0.78740157499999996" header="0.3" footer="0.3"/>
  <pageSetup paperSize="9" scale="6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627" yWindow="612" count="1">
        <x14:dataValidation type="list" allowBlank="1" showInputMessage="1" showErrorMessage="1" promptTitle="Bitte auswählen!" prompt="Hier können Sie die Qualifikation auswählen." xr:uid="{00000000-0002-0000-0200-000008000000}">
          <x14:formula1>
            <xm:f>Dropdown!$A$1:$A$12</xm:f>
          </x14:formula1>
          <xm:sqref>D28:F28 D34:F34 D31:F31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5"/>
  <sheetViews>
    <sheetView showGridLines="0" tabSelected="1" zoomScaleNormal="100" workbookViewId="0">
      <selection activeCell="A9" sqref="A9"/>
    </sheetView>
  </sheetViews>
  <sheetFormatPr baseColWidth="10" defaultRowHeight="15" x14ac:dyDescent="0.25"/>
  <cols>
    <col min="1" max="1" width="50.7109375" bestFit="1" customWidth="1"/>
    <col min="2" max="2" width="6.5703125" customWidth="1"/>
    <col min="3" max="3" width="14" customWidth="1"/>
    <col min="4" max="4" width="14" bestFit="1" customWidth="1"/>
    <col min="7" max="7" width="37.5703125" customWidth="1"/>
    <col min="8" max="8" width="12.140625" bestFit="1" customWidth="1"/>
    <col min="9" max="9" width="13.28515625" bestFit="1" customWidth="1"/>
  </cols>
  <sheetData>
    <row r="1" spans="1:7" ht="15" customHeight="1" x14ac:dyDescent="0.25"/>
    <row r="2" spans="1:7" ht="15" customHeight="1" x14ac:dyDescent="0.25"/>
    <row r="3" spans="1:7" ht="15" customHeight="1" x14ac:dyDescent="0.25"/>
    <row r="4" spans="1:7" ht="15" customHeight="1" x14ac:dyDescent="0.25"/>
    <row r="7" spans="1:7" ht="55.15" customHeight="1" thickBot="1" x14ac:dyDescent="0.3">
      <c r="A7" s="7" t="s">
        <v>0</v>
      </c>
      <c r="B7" s="7"/>
    </row>
    <row r="8" spans="1:7" s="24" customFormat="1" ht="19.149999999999999" customHeight="1" x14ac:dyDescent="0.25">
      <c r="A8" s="63" t="str">
        <f>Kurse!A8</f>
        <v>Träger:</v>
      </c>
      <c r="B8" s="45"/>
      <c r="C8" s="163" t="str">
        <f>IF('Offene Treffs'!C8&lt;&gt;"",'Offene Treffs'!C8,"")</f>
        <v/>
      </c>
      <c r="D8" s="163"/>
      <c r="E8" s="163"/>
      <c r="F8" s="163"/>
      <c r="G8" s="163"/>
    </row>
    <row r="9" spans="1:7" s="24" customFormat="1" ht="19.149999999999999" customHeight="1" x14ac:dyDescent="0.25">
      <c r="A9" s="64" t="str">
        <f>Kurse!A9</f>
        <v>Straße:</v>
      </c>
      <c r="B9" s="46"/>
      <c r="C9" s="166" t="str">
        <f>IF('Offene Treffs'!C9&lt;&gt;"",'Offene Treffs'!C9,"")</f>
        <v/>
      </c>
      <c r="D9" s="166"/>
      <c r="E9" s="166"/>
      <c r="F9" s="166"/>
      <c r="G9" s="166"/>
    </row>
    <row r="10" spans="1:7" s="24" customFormat="1" ht="19.149999999999999" customHeight="1" x14ac:dyDescent="0.25">
      <c r="A10" s="64" t="str">
        <f>Kurse!A10</f>
        <v>Postleitzahl Ort:</v>
      </c>
      <c r="B10" s="46"/>
      <c r="C10" s="166" t="str">
        <f>IF('Offene Treffs'!C10&lt;&gt;"",'Offene Treffs'!C10,"")</f>
        <v/>
      </c>
      <c r="D10" s="166"/>
      <c r="E10" s="166"/>
      <c r="F10" s="166"/>
      <c r="G10" s="166"/>
    </row>
    <row r="11" spans="1:7" s="24" customFormat="1" ht="19.149999999999999" customHeight="1" x14ac:dyDescent="0.25">
      <c r="A11" s="64" t="str">
        <f>Kurse!A11</f>
        <v>SEPA-Daten (Name und IBAN):</v>
      </c>
      <c r="B11" s="46"/>
      <c r="C11" s="166" t="str">
        <f>IF('Offene Treffs'!C11&lt;&gt;"",'Offene Treffs'!C11,"")</f>
        <v/>
      </c>
      <c r="D11" s="166"/>
      <c r="E11" s="166"/>
      <c r="F11" s="166"/>
      <c r="G11" s="166"/>
    </row>
    <row r="12" spans="1:7" s="24" customFormat="1" ht="19.149999999999999" customHeight="1" x14ac:dyDescent="0.25">
      <c r="A12" s="64" t="str">
        <f>Kurse!A12</f>
        <v>Ansprechperson:</v>
      </c>
      <c r="B12" s="46"/>
      <c r="C12" s="166" t="str">
        <f>IF('Offene Treffs'!C12&lt;&gt;"",'Offene Treffs'!C12,"")</f>
        <v/>
      </c>
      <c r="D12" s="166"/>
      <c r="E12" s="166"/>
      <c r="F12" s="166"/>
      <c r="G12" s="166"/>
    </row>
    <row r="13" spans="1:7" s="24" customFormat="1" ht="19.149999999999999" customHeight="1" thickBot="1" x14ac:dyDescent="0.3">
      <c r="A13" s="65" t="str">
        <f>Kurse!A13</f>
        <v>Telefon:</v>
      </c>
      <c r="B13" s="47"/>
      <c r="C13" s="175" t="str">
        <f>IF('Offene Treffs'!C13&lt;&gt;"",'Offene Treffs'!C13,"")</f>
        <v/>
      </c>
      <c r="D13" s="175"/>
      <c r="E13" s="175"/>
      <c r="F13" s="175"/>
      <c r="G13" s="175"/>
    </row>
    <row r="14" spans="1:7" s="14" customFormat="1" ht="16.5" thickBot="1" x14ac:dyDescent="0.3">
      <c r="A14" s="24"/>
      <c r="B14" s="24"/>
      <c r="C14" s="24"/>
      <c r="D14" s="24"/>
      <c r="E14" s="24"/>
      <c r="F14" s="24"/>
      <c r="G14" s="24"/>
    </row>
    <row r="15" spans="1:7" s="14" customFormat="1" ht="46.5" customHeight="1" thickBot="1" x14ac:dyDescent="0.3">
      <c r="A15" s="66" t="s">
        <v>42</v>
      </c>
      <c r="B15" s="48"/>
      <c r="C15" s="215"/>
      <c r="D15" s="215"/>
      <c r="E15" s="215"/>
      <c r="F15" s="215"/>
      <c r="G15" s="216"/>
    </row>
    <row r="16" spans="1:7" s="14" customFormat="1" ht="15.75" x14ac:dyDescent="0.25">
      <c r="C16" s="14" t="s">
        <v>17</v>
      </c>
    </row>
    <row r="17" spans="1:8" s="14" customFormat="1" ht="10.15" customHeight="1" thickBot="1" x14ac:dyDescent="0.3"/>
    <row r="18" spans="1:8" s="14" customFormat="1" ht="26.45" customHeight="1" thickBot="1" x14ac:dyDescent="0.3">
      <c r="A18" s="66" t="s">
        <v>18</v>
      </c>
      <c r="B18" s="49"/>
      <c r="C18" s="217"/>
      <c r="D18" s="209"/>
      <c r="E18" s="209"/>
      <c r="F18" s="209"/>
      <c r="G18" s="210"/>
    </row>
    <row r="19" spans="1:8" s="14" customFormat="1" ht="15.75" x14ac:dyDescent="0.25">
      <c r="C19" s="14" t="s">
        <v>22</v>
      </c>
    </row>
    <row r="20" spans="1:8" s="14" customFormat="1" ht="10.15" customHeight="1" thickBot="1" x14ac:dyDescent="0.3"/>
    <row r="21" spans="1:8" s="14" customFormat="1" ht="25.15" customHeight="1" thickBot="1" x14ac:dyDescent="0.3">
      <c r="A21" s="66" t="s">
        <v>43</v>
      </c>
      <c r="B21" s="49"/>
      <c r="C21" s="219"/>
      <c r="D21" s="219"/>
      <c r="E21" s="219"/>
      <c r="F21" s="219"/>
      <c r="G21" s="220"/>
    </row>
    <row r="22" spans="1:8" s="14" customFormat="1" ht="17.649999999999999" customHeight="1" thickBot="1" x14ac:dyDescent="0.3"/>
    <row r="23" spans="1:8" s="14" customFormat="1" ht="32.25" thickBot="1" x14ac:dyDescent="0.3">
      <c r="A23" s="67" t="s">
        <v>20</v>
      </c>
      <c r="B23" s="50"/>
      <c r="C23" s="218"/>
      <c r="D23" s="219"/>
      <c r="E23" s="219"/>
      <c r="F23" s="219"/>
      <c r="G23" s="220"/>
    </row>
    <row r="24" spans="1:8" s="14" customFormat="1" ht="15.75" x14ac:dyDescent="0.25">
      <c r="C24" s="14" t="s">
        <v>19</v>
      </c>
    </row>
    <row r="25" spans="1:8" s="14" customFormat="1" ht="8.1" customHeight="1" x14ac:dyDescent="0.25"/>
    <row r="26" spans="1:8" s="14" customFormat="1" ht="16.5" thickBot="1" x14ac:dyDescent="0.3"/>
    <row r="27" spans="1:8" s="14" customFormat="1" ht="48" thickBot="1" x14ac:dyDescent="0.3">
      <c r="A27" s="58" t="s">
        <v>47</v>
      </c>
      <c r="B27" s="51"/>
      <c r="C27" s="213"/>
      <c r="D27" s="213"/>
      <c r="E27" s="213"/>
      <c r="F27" s="213"/>
      <c r="G27" s="214"/>
    </row>
    <row r="28" spans="1:8" s="14" customFormat="1" ht="21.75" customHeight="1" thickBot="1" x14ac:dyDescent="0.3">
      <c r="A28" s="28"/>
      <c r="B28" s="28"/>
      <c r="C28" s="29" t="s">
        <v>23</v>
      </c>
      <c r="D28" s="30"/>
      <c r="E28" s="30"/>
      <c r="F28" s="30"/>
      <c r="G28" s="30"/>
    </row>
    <row r="29" spans="1:8" s="14" customFormat="1" ht="35.450000000000003" customHeight="1" thickBot="1" x14ac:dyDescent="0.3">
      <c r="A29" s="59" t="s">
        <v>24</v>
      </c>
      <c r="B29" s="52"/>
      <c r="C29" s="221"/>
      <c r="D29" s="222"/>
      <c r="E29" s="222"/>
      <c r="F29" s="222"/>
      <c r="G29" s="223"/>
      <c r="H29" s="113">
        <f>C27*C29</f>
        <v>0</v>
      </c>
    </row>
    <row r="30" spans="1:8" s="14" customFormat="1" ht="15.75" x14ac:dyDescent="0.25"/>
    <row r="31" spans="1:8" s="14" customFormat="1" ht="16.5" thickBot="1" x14ac:dyDescent="0.3"/>
    <row r="32" spans="1:8" s="14" customFormat="1" ht="32.25" thickBot="1" x14ac:dyDescent="0.3">
      <c r="A32" s="59" t="s">
        <v>25</v>
      </c>
      <c r="B32" s="53"/>
      <c r="C32" s="213"/>
      <c r="D32" s="213"/>
      <c r="E32" s="213"/>
      <c r="F32" s="213"/>
      <c r="G32" s="214"/>
    </row>
    <row r="33" spans="1:8" s="14" customFormat="1" ht="15.75" x14ac:dyDescent="0.25">
      <c r="C33" s="14" t="s">
        <v>26</v>
      </c>
    </row>
    <row r="34" spans="1:8" s="14" customFormat="1" ht="16.5" thickBot="1" x14ac:dyDescent="0.3"/>
    <row r="35" spans="1:8" s="14" customFormat="1" ht="16.5" thickBot="1" x14ac:dyDescent="0.3">
      <c r="A35" s="59" t="s">
        <v>27</v>
      </c>
      <c r="B35" s="52"/>
      <c r="C35" s="221"/>
      <c r="D35" s="222"/>
      <c r="E35" s="222"/>
      <c r="F35" s="222"/>
      <c r="G35" s="223"/>
      <c r="H35" s="113">
        <f>C32*C35</f>
        <v>0</v>
      </c>
    </row>
    <row r="36" spans="1:8" s="14" customFormat="1" ht="15.75" x14ac:dyDescent="0.25"/>
    <row r="37" spans="1:8" s="14" customFormat="1" ht="16.5" thickBot="1" x14ac:dyDescent="0.3"/>
    <row r="38" spans="1:8" s="14" customFormat="1" ht="21.2" customHeight="1" thickBot="1" x14ac:dyDescent="0.3">
      <c r="A38" s="59" t="s">
        <v>29</v>
      </c>
      <c r="B38" s="53"/>
      <c r="C38" s="213"/>
      <c r="D38" s="213"/>
      <c r="E38" s="213"/>
      <c r="F38" s="213"/>
      <c r="G38" s="214"/>
    </row>
    <row r="39" spans="1:8" s="14" customFormat="1" ht="15.75" x14ac:dyDescent="0.25">
      <c r="C39" s="14" t="s">
        <v>28</v>
      </c>
    </row>
    <row r="40" spans="1:8" s="14" customFormat="1" ht="16.5" thickBot="1" x14ac:dyDescent="0.3"/>
    <row r="41" spans="1:8" s="14" customFormat="1" ht="21.2" customHeight="1" thickBot="1" x14ac:dyDescent="0.3">
      <c r="A41" s="59" t="s">
        <v>30</v>
      </c>
      <c r="B41" s="52"/>
      <c r="C41" s="221"/>
      <c r="D41" s="222"/>
      <c r="E41" s="222"/>
      <c r="F41" s="222"/>
      <c r="G41" s="223"/>
      <c r="H41" s="113">
        <f>C38*C41</f>
        <v>0</v>
      </c>
    </row>
    <row r="42" spans="1:8" ht="11.85" customHeight="1" x14ac:dyDescent="0.25">
      <c r="A42" s="4"/>
      <c r="B42" s="4"/>
      <c r="C42" s="12"/>
      <c r="D42" s="12"/>
      <c r="E42" s="12"/>
      <c r="F42" s="12"/>
      <c r="G42" s="12"/>
    </row>
    <row r="43" spans="1:8" ht="11.85" customHeight="1" x14ac:dyDescent="0.25">
      <c r="A43" s="4"/>
      <c r="B43" s="4"/>
      <c r="C43" s="12"/>
      <c r="D43" s="12"/>
      <c r="E43" s="12"/>
      <c r="F43" s="12"/>
      <c r="G43" s="12"/>
    </row>
    <row r="44" spans="1:8" ht="24.75" customHeight="1" x14ac:dyDescent="0.25">
      <c r="A44" s="8" t="s">
        <v>66</v>
      </c>
      <c r="B44" s="8"/>
      <c r="C44" s="5"/>
      <c r="E44" s="5"/>
    </row>
    <row r="45" spans="1:8" ht="24" thickBot="1" x14ac:dyDescent="0.3">
      <c r="A45" s="68" t="s">
        <v>68</v>
      </c>
      <c r="B45" s="8"/>
      <c r="C45" s="5"/>
      <c r="E45" s="5"/>
    </row>
    <row r="46" spans="1:8" ht="21.2" customHeight="1" x14ac:dyDescent="0.25">
      <c r="A46" s="158" t="s">
        <v>33</v>
      </c>
      <c r="B46" s="159"/>
      <c r="C46" s="69" t="s">
        <v>36</v>
      </c>
      <c r="D46" s="69" t="s">
        <v>35</v>
      </c>
      <c r="E46" s="69"/>
      <c r="F46" s="72"/>
      <c r="G46" s="45"/>
      <c r="H46" s="70" t="s">
        <v>14</v>
      </c>
    </row>
    <row r="47" spans="1:8" ht="21.2" customHeight="1" thickBot="1" x14ac:dyDescent="0.3">
      <c r="A47" s="74"/>
      <c r="B47" s="73" t="s">
        <v>13</v>
      </c>
      <c r="C47" s="98">
        <f>IF(A47="",0,VLOOKUP(D47,Dropdown!$A$1:$B$12,2,0))</f>
        <v>0</v>
      </c>
      <c r="D47" s="160" t="s">
        <v>57</v>
      </c>
      <c r="E47" s="160"/>
      <c r="F47" s="161"/>
      <c r="G47" s="86" t="s">
        <v>32</v>
      </c>
      <c r="H47" s="88">
        <f>A47*C47</f>
        <v>0</v>
      </c>
    </row>
    <row r="48" spans="1:8" ht="15.75" thickBot="1" x14ac:dyDescent="0.3">
      <c r="G48" s="78"/>
    </row>
    <row r="49" spans="1:8" ht="21.2" customHeight="1" x14ac:dyDescent="0.25">
      <c r="A49" s="158" t="s">
        <v>33</v>
      </c>
      <c r="B49" s="159"/>
      <c r="C49" s="69" t="s">
        <v>36</v>
      </c>
      <c r="D49" s="69" t="s">
        <v>35</v>
      </c>
      <c r="E49" s="69"/>
      <c r="F49" s="72"/>
      <c r="G49" s="87"/>
      <c r="H49" s="70" t="s">
        <v>14</v>
      </c>
    </row>
    <row r="50" spans="1:8" ht="21.2" customHeight="1" thickBot="1" x14ac:dyDescent="0.3">
      <c r="A50" s="74"/>
      <c r="B50" s="73" t="s">
        <v>13</v>
      </c>
      <c r="C50" s="98">
        <f>IF(A50="",0,VLOOKUP(D50,Dropdown!$A$1:$B$12,2,0))</f>
        <v>0</v>
      </c>
      <c r="D50" s="160" t="s">
        <v>57</v>
      </c>
      <c r="E50" s="160"/>
      <c r="F50" s="161"/>
      <c r="G50" s="86" t="s">
        <v>32</v>
      </c>
      <c r="H50" s="111">
        <f>A50*C50</f>
        <v>0</v>
      </c>
    </row>
    <row r="51" spans="1:8" ht="15.75" thickBot="1" x14ac:dyDescent="0.3">
      <c r="G51" s="78"/>
    </row>
    <row r="52" spans="1:8" ht="21.2" customHeight="1" x14ac:dyDescent="0.25">
      <c r="A52" s="158" t="s">
        <v>33</v>
      </c>
      <c r="B52" s="159"/>
      <c r="C52" s="69" t="s">
        <v>36</v>
      </c>
      <c r="D52" s="69" t="s">
        <v>35</v>
      </c>
      <c r="E52" s="69"/>
      <c r="F52" s="72"/>
      <c r="G52" s="87"/>
      <c r="H52" s="70" t="s">
        <v>14</v>
      </c>
    </row>
    <row r="53" spans="1:8" ht="21.2" customHeight="1" thickBot="1" x14ac:dyDescent="0.3">
      <c r="A53" s="74"/>
      <c r="B53" s="73" t="s">
        <v>13</v>
      </c>
      <c r="C53" s="98">
        <f>IF(A53="",0,VLOOKUP(D53,Dropdown!$A$1:$B$12,2,0))</f>
        <v>0</v>
      </c>
      <c r="D53" s="160" t="s">
        <v>57</v>
      </c>
      <c r="E53" s="160"/>
      <c r="F53" s="161"/>
      <c r="G53" s="86" t="s">
        <v>32</v>
      </c>
      <c r="H53" s="111">
        <f>A53*C53</f>
        <v>0</v>
      </c>
    </row>
    <row r="55" spans="1:8" ht="17.100000000000001" customHeight="1" thickBot="1" x14ac:dyDescent="0.35">
      <c r="A55" s="105" t="s">
        <v>65</v>
      </c>
      <c r="B55" s="5"/>
      <c r="C55" s="5"/>
      <c r="D55" s="6"/>
      <c r="E55" s="6"/>
      <c r="F55" s="6"/>
      <c r="G55" s="6"/>
      <c r="H55" s="6"/>
    </row>
    <row r="56" spans="1:8" ht="21.2" customHeight="1" x14ac:dyDescent="0.25">
      <c r="A56" s="158" t="s">
        <v>33</v>
      </c>
      <c r="B56" s="159"/>
      <c r="C56" s="69" t="s">
        <v>36</v>
      </c>
      <c r="D56" s="69" t="s">
        <v>35</v>
      </c>
      <c r="E56" s="69"/>
      <c r="F56" s="72"/>
      <c r="G56" s="45"/>
      <c r="H56" s="70" t="s">
        <v>14</v>
      </c>
    </row>
    <row r="57" spans="1:8" ht="21.2" customHeight="1" thickBot="1" x14ac:dyDescent="0.3">
      <c r="A57" s="74"/>
      <c r="B57" s="73" t="s">
        <v>13</v>
      </c>
      <c r="C57" s="112">
        <v>0</v>
      </c>
      <c r="D57" s="160"/>
      <c r="E57" s="160"/>
      <c r="F57" s="161"/>
      <c r="G57" s="86" t="s">
        <v>32</v>
      </c>
      <c r="H57" s="88">
        <f>A57*C57</f>
        <v>0</v>
      </c>
    </row>
    <row r="58" spans="1:8" ht="31.7" customHeight="1" thickBot="1" x14ac:dyDescent="0.3">
      <c r="A58" s="8" t="s">
        <v>5</v>
      </c>
      <c r="B58" s="8"/>
      <c r="C58" s="2"/>
    </row>
    <row r="59" spans="1:8" s="14" customFormat="1" ht="21.2" customHeight="1" x14ac:dyDescent="0.25">
      <c r="A59" s="211" t="s">
        <v>67</v>
      </c>
      <c r="B59" s="212"/>
      <c r="C59" s="236">
        <f>H47+H50+H53+H57</f>
        <v>0</v>
      </c>
      <c r="D59" s="236"/>
      <c r="E59" s="236"/>
      <c r="F59" s="236"/>
      <c r="G59" s="237"/>
    </row>
    <row r="60" spans="1:8" s="14" customFormat="1" ht="21.2" customHeight="1" x14ac:dyDescent="0.25">
      <c r="A60" s="90" t="s">
        <v>11</v>
      </c>
      <c r="B60" s="91"/>
      <c r="C60" s="227"/>
      <c r="D60" s="227"/>
      <c r="E60" s="227"/>
      <c r="F60" s="227"/>
      <c r="G60" s="228"/>
    </row>
    <row r="61" spans="1:8" s="14" customFormat="1" ht="21.2" customHeight="1" x14ac:dyDescent="0.25">
      <c r="A61" s="60" t="s">
        <v>64</v>
      </c>
      <c r="B61" s="54"/>
      <c r="C61" s="229"/>
      <c r="D61" s="229"/>
      <c r="E61" s="229"/>
      <c r="F61" s="229"/>
      <c r="G61" s="230"/>
    </row>
    <row r="62" spans="1:8" s="14" customFormat="1" ht="21.2" customHeight="1" thickBot="1" x14ac:dyDescent="0.3">
      <c r="A62" s="61" t="s">
        <v>39</v>
      </c>
      <c r="B62" s="55"/>
      <c r="C62" s="231"/>
      <c r="D62" s="232"/>
      <c r="E62" s="232"/>
      <c r="F62" s="232"/>
      <c r="G62" s="233"/>
    </row>
    <row r="63" spans="1:8" s="14" customFormat="1" ht="21.2" customHeight="1" thickBot="1" x14ac:dyDescent="0.3">
      <c r="A63" s="44" t="s">
        <v>14</v>
      </c>
      <c r="B63" s="56"/>
      <c r="C63" s="234">
        <f>SUM(C59:G62)+C27*C29+C32*C35+C38*C41</f>
        <v>0</v>
      </c>
      <c r="D63" s="234"/>
      <c r="E63" s="234"/>
      <c r="F63" s="234"/>
      <c r="G63" s="235"/>
    </row>
    <row r="64" spans="1:8" s="14" customFormat="1" ht="21.2" customHeight="1" x14ac:dyDescent="0.25">
      <c r="A64" s="28"/>
      <c r="B64" s="28"/>
      <c r="C64" s="31"/>
      <c r="D64" s="31"/>
      <c r="E64" s="31"/>
      <c r="F64" s="31"/>
      <c r="G64" s="31"/>
    </row>
    <row r="65" spans="1:9" s="14" customFormat="1" ht="21.2" customHeight="1" x14ac:dyDescent="0.25">
      <c r="A65" s="57" t="s">
        <v>21</v>
      </c>
      <c r="B65" s="62"/>
      <c r="C65" s="224" t="e">
        <f>C63/C23</f>
        <v>#DIV/0!</v>
      </c>
      <c r="D65" s="225"/>
      <c r="E65" s="225"/>
      <c r="F65" s="225"/>
      <c r="G65" s="226"/>
      <c r="I65" s="43"/>
    </row>
  </sheetData>
  <sheetProtection sheet="1" objects="1" scenarios="1"/>
  <mergeCells count="31">
    <mergeCell ref="C38:G38"/>
    <mergeCell ref="C41:G41"/>
    <mergeCell ref="C65:G65"/>
    <mergeCell ref="C29:G29"/>
    <mergeCell ref="C32:G32"/>
    <mergeCell ref="C35:G35"/>
    <mergeCell ref="C60:G60"/>
    <mergeCell ref="C61:G61"/>
    <mergeCell ref="C62:G62"/>
    <mergeCell ref="C63:G63"/>
    <mergeCell ref="D53:F53"/>
    <mergeCell ref="C59:G59"/>
    <mergeCell ref="D57:F57"/>
    <mergeCell ref="C27:G27"/>
    <mergeCell ref="C8:G8"/>
    <mergeCell ref="C9:G9"/>
    <mergeCell ref="C10:G10"/>
    <mergeCell ref="C11:G11"/>
    <mergeCell ref="C12:G12"/>
    <mergeCell ref="C13:G13"/>
    <mergeCell ref="C15:G15"/>
    <mergeCell ref="C18:G18"/>
    <mergeCell ref="C23:G23"/>
    <mergeCell ref="C21:G21"/>
    <mergeCell ref="A59:B59"/>
    <mergeCell ref="A46:B46"/>
    <mergeCell ref="D47:F47"/>
    <mergeCell ref="A49:B49"/>
    <mergeCell ref="D50:F50"/>
    <mergeCell ref="A52:B52"/>
    <mergeCell ref="A56:B56"/>
  </mergeCells>
  <conditionalFormatting sqref="C21:G21">
    <cfRule type="cellIs" dxfId="3" priority="2" operator="lessThan">
      <formula>6</formula>
    </cfRule>
  </conditionalFormatting>
  <conditionalFormatting sqref="C23:G23">
    <cfRule type="cellIs" dxfId="2" priority="1" operator="lessThan">
      <formula>6</formula>
    </cfRule>
  </conditionalFormatting>
  <conditionalFormatting sqref="C29:G29 C41:G43">
    <cfRule type="cellIs" dxfId="1" priority="5" operator="greaterThan">
      <formula>250</formula>
    </cfRule>
  </conditionalFormatting>
  <conditionalFormatting sqref="C35:G35">
    <cfRule type="cellIs" dxfId="0" priority="6" operator="greaterThan">
      <formula>500</formula>
    </cfRule>
  </conditionalFormatting>
  <dataValidations count="12">
    <dataValidation allowBlank="1" showInputMessage="1" showErrorMessage="1" promptTitle="mindestens" prompt="6 Familien" sqref="C23:G23" xr:uid="{00000000-0002-0000-0300-000000000000}"/>
    <dataValidation allowBlank="1" showInputMessage="1" showErrorMessage="1" promptTitle="mindestens" prompt="6 Übernachtungen" sqref="C21:G21" xr:uid="{00000000-0002-0000-0300-000001000000}"/>
    <dataValidation allowBlank="1" showInputMessage="1" showErrorMessage="1" promptTitle="wichtig!" prompt="Alle Begleitpersonen haben ein erweitertes Führungszeugnis vorzulegen." sqref="C60:G60" xr:uid="{00000000-0002-0000-0300-000002000000}"/>
    <dataValidation allowBlank="1" showInputMessage="1" showErrorMessage="1" promptTitle="wichtig!" prompt="Träger des Hauses/der Anlage muss gemeinnützig sein" sqref="C61:G61" xr:uid="{00000000-0002-0000-0300-000003000000}"/>
    <dataValidation allowBlank="1" showInputMessage="1" showErrorMessage="1" promptTitle="wichtig!" prompt="wenn die gemeinsame An- und Rückreise als Teil der Freizeit vom Träger organisiert wird" sqref="C62" xr:uid="{00000000-0002-0000-0300-000004000000}"/>
    <dataValidation allowBlank="1" showInputMessage="1" showErrorMessage="1" promptTitle="wichtig!" prompt="gilt nur für Kinder ab 3 Jahre bei Reiseantritt!" sqref="C27:G27" xr:uid="{00000000-0002-0000-0300-000005000000}"/>
    <dataValidation type="decimal" operator="lessThanOrEqual" allowBlank="1" showInputMessage="1" showErrorMessage="1" promptTitle="Betrag zu hoch!" prompt="Betrag darf 250 € nicht überschreiten." sqref="C29:G29 C41:G41" xr:uid="{00000000-0002-0000-0300-000006000000}">
      <formula1>250</formula1>
    </dataValidation>
    <dataValidation type="decimal" operator="lessThanOrEqual" allowBlank="1" showInputMessage="1" showErrorMessage="1" promptTitle="Betrag zu hoch!" prompt="Betrag darf 500 € nicht überschreiten." sqref="C35:G35" xr:uid="{00000000-0002-0000-0300-000007000000}">
      <formula1>500</formula1>
    </dataValidation>
    <dataValidation allowBlank="1" showInputMessage="1" showErrorMessage="1" promptTitle="Wichtig:" prompt="Angestelltes Personal (nur zusätzliche Stellenanteile)" sqref="A47 A50 A53 A57" xr:uid="{00000000-0002-0000-0300-000008000000}"/>
    <dataValidation allowBlank="1" showInputMessage="1" showErrorMessage="1" promptTitle="Stundenlohn" prompt="bei Sonstiges bitte hier Stundenlohn eintragen" sqref="C57" xr:uid="{00000000-0002-0000-0300-000009000000}"/>
    <dataValidation allowBlank="1" showInputMessage="1" showErrorMessage="1" promptTitle="Bitte eintragen!" prompt="Hier können Sie die Qualifikation eintragen." sqref="D57:F57" xr:uid="{00000000-0002-0000-0300-00000A000000}"/>
    <dataValidation allowBlank="1" showErrorMessage="1" promptTitle="Stundenlohn" prompt="bei Sonstiges bitte hier Stundenlohn eintragen" sqref="C47 C50 C53" xr:uid="{00000000-0002-0000-0300-00000B000000}"/>
  </dataValidation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5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Bitte auswählen!" prompt="Hier können Sie die Qualifikation auswählen." xr:uid="{00000000-0002-0000-0300-00000C000000}">
          <x14:formula1>
            <xm:f>Dropdown!$A$1:$A$12</xm:f>
          </x14:formula1>
          <xm:sqref>D47:F47 D53:F53 D50:F50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2"/>
  <sheetViews>
    <sheetView workbookViewId="0">
      <selection activeCell="A23" sqref="A23"/>
    </sheetView>
  </sheetViews>
  <sheetFormatPr baseColWidth="10" defaultRowHeight="15" x14ac:dyDescent="0.25"/>
  <cols>
    <col min="1" max="1" width="96.42578125" customWidth="1"/>
  </cols>
  <sheetData>
    <row r="1" spans="1:2" x14ac:dyDescent="0.25">
      <c r="A1" t="s">
        <v>57</v>
      </c>
      <c r="B1" s="2">
        <v>0</v>
      </c>
    </row>
    <row r="2" spans="1:2" ht="57.75" x14ac:dyDescent="0.25">
      <c r="A2" s="115" t="s">
        <v>51</v>
      </c>
      <c r="B2" s="116">
        <v>69.489999999999995</v>
      </c>
    </row>
    <row r="3" spans="1:2" ht="27.75" x14ac:dyDescent="0.25">
      <c r="A3" s="115" t="s">
        <v>48</v>
      </c>
      <c r="B3" s="116">
        <v>63.61</v>
      </c>
    </row>
    <row r="4" spans="1:2" ht="27.75" x14ac:dyDescent="0.25">
      <c r="A4" s="115" t="s">
        <v>49</v>
      </c>
      <c r="B4" s="116">
        <v>63.61</v>
      </c>
    </row>
    <row r="5" spans="1:2" x14ac:dyDescent="0.25">
      <c r="A5" s="115" t="s">
        <v>55</v>
      </c>
      <c r="B5" s="116">
        <v>91.35</v>
      </c>
    </row>
    <row r="6" spans="1:2" x14ac:dyDescent="0.25">
      <c r="A6" s="115" t="s">
        <v>50</v>
      </c>
      <c r="B6" s="116">
        <v>83.78</v>
      </c>
    </row>
    <row r="7" spans="1:2" ht="42.75" x14ac:dyDescent="0.25">
      <c r="A7" s="115" t="s">
        <v>56</v>
      </c>
      <c r="B7" s="116">
        <v>89.28</v>
      </c>
    </row>
    <row r="8" spans="1:2" ht="30" x14ac:dyDescent="0.25">
      <c r="A8" s="118" t="s">
        <v>70</v>
      </c>
      <c r="B8" s="116">
        <v>71.97</v>
      </c>
    </row>
    <row r="9" spans="1:2" x14ac:dyDescent="0.25">
      <c r="A9" s="115" t="s">
        <v>52</v>
      </c>
      <c r="B9" s="116">
        <v>64.69</v>
      </c>
    </row>
    <row r="10" spans="1:2" x14ac:dyDescent="0.25">
      <c r="A10" s="115" t="s">
        <v>53</v>
      </c>
      <c r="B10" s="117">
        <v>53.88</v>
      </c>
    </row>
    <row r="11" spans="1:2" x14ac:dyDescent="0.25">
      <c r="A11" s="115" t="s">
        <v>54</v>
      </c>
      <c r="B11" s="116">
        <v>74.540000000000006</v>
      </c>
    </row>
    <row r="12" spans="1:2" ht="27.75" x14ac:dyDescent="0.25">
      <c r="A12" s="115" t="s">
        <v>71</v>
      </c>
      <c r="B12" s="116">
        <v>59.53</v>
      </c>
    </row>
  </sheetData>
  <pageMargins left="0.7" right="0.7" top="0.78740157499999996" bottom="0.78740157499999996" header="0.3" footer="0.3"/>
  <pageSetup paperSize="327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Offene Treffs</vt:lpstr>
      <vt:lpstr>Kurse</vt:lpstr>
      <vt:lpstr>Freizeit ohne Ü</vt:lpstr>
      <vt:lpstr>Freizeit mit Ü</vt:lpstr>
      <vt:lpstr>Dropdown</vt:lpstr>
    </vt:vector>
  </TitlesOfParts>
  <Company>Landratsamt Ostalbkreis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Burger Elke</dc:creator>
  <cp:lastModifiedBy>Wiedmann Birgit</cp:lastModifiedBy>
  <cp:lastPrinted>2026-08-05T08:34:46Z</cp:lastPrinted>
  <dcterms:created xsi:type="dcterms:W3CDTF">2024-12-11T08:05:53Z</dcterms:created>
  <dcterms:modified xsi:type="dcterms:W3CDTF">2026-08-06T08:10:02Z</dcterms:modified>
</cp:coreProperties>
</file>